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'CashFlow'!$A$1:$E$42</definedName>
    <definedName name="_xlnm.Print_Area" localSheetId="0">'IS'!$A$1:$H$56</definedName>
    <definedName name="_xlnm.Print_Area" localSheetId="4">'Notes'!$A$1:$J$290</definedName>
    <definedName name="_xlnm.Print_Titles" localSheetId="4">'Notes'!$1:$7</definedName>
  </definedNames>
  <calcPr fullCalcOnLoad="1"/>
</workbook>
</file>

<file path=xl/sharedStrings.xml><?xml version="1.0" encoding="utf-8"?>
<sst xmlns="http://schemas.openxmlformats.org/spreadsheetml/2006/main" count="262" uniqueCount="179">
  <si>
    <t>Property, plant and equipment</t>
  </si>
  <si>
    <t>Current assets</t>
  </si>
  <si>
    <t>Inventories</t>
  </si>
  <si>
    <t>Cash and cash equivalents</t>
  </si>
  <si>
    <t>Current liabilities</t>
  </si>
  <si>
    <t>Taxation</t>
  </si>
  <si>
    <t>RM'000</t>
  </si>
  <si>
    <t>Tax recoverable</t>
  </si>
  <si>
    <t>Share capital</t>
  </si>
  <si>
    <t>Deferred taxation</t>
  </si>
  <si>
    <t>Goodwill</t>
  </si>
  <si>
    <t>Revenue</t>
  </si>
  <si>
    <t>Profit before tax</t>
  </si>
  <si>
    <t>Tax expense</t>
  </si>
  <si>
    <t>4.</t>
  </si>
  <si>
    <t>8.</t>
  </si>
  <si>
    <t>Cost of sales</t>
  </si>
  <si>
    <t>Other operating income</t>
  </si>
  <si>
    <t>2.</t>
  </si>
  <si>
    <t>Total</t>
  </si>
  <si>
    <t>Minority interest</t>
  </si>
  <si>
    <t>1.</t>
  </si>
  <si>
    <t>Payables</t>
  </si>
  <si>
    <t>Receivables</t>
  </si>
  <si>
    <t>Finance cost</t>
  </si>
  <si>
    <t>Short term borrowings</t>
  </si>
  <si>
    <t>Shareholders' funds</t>
  </si>
  <si>
    <t>Retained profit</t>
  </si>
  <si>
    <t>Long term borrowings</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</si>
  <si>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</si>
  <si>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</si>
  <si>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</si>
  <si>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</si>
  <si>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</si>
  <si>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</si>
  <si>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</si>
  <si>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</si>
  <si>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</si>
  <si>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</si>
  <si>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</si>
  <si>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</si>
  <si>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</si>
  <si>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</si>
  <si>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</si>
  <si>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Segmental Reporting</t>
  </si>
  <si>
    <t>Unsecured</t>
  </si>
  <si>
    <t>Secured</t>
  </si>
  <si>
    <t>Capital</t>
  </si>
  <si>
    <t>As at</t>
  </si>
  <si>
    <t>Period</t>
  </si>
  <si>
    <t>Gross profit</t>
  </si>
  <si>
    <t>Operating expenses</t>
  </si>
  <si>
    <t>Profit from operations</t>
  </si>
  <si>
    <t xml:space="preserve">Profit after tax </t>
  </si>
  <si>
    <t>Profit for the period</t>
  </si>
  <si>
    <t>Notes:</t>
  </si>
  <si>
    <t xml:space="preserve">Of Current </t>
  </si>
  <si>
    <t>Notes :</t>
  </si>
  <si>
    <t xml:space="preserve">              </t>
  </si>
  <si>
    <t>CONDENSED CONSOLIDATED STATEMENT OF CHANGES IN EQUITY</t>
  </si>
  <si>
    <t>Share</t>
  </si>
  <si>
    <t>CONDENSED CONSOLIDATED CASH FLOW STATEMENT</t>
  </si>
  <si>
    <t>(Unaudited)</t>
  </si>
  <si>
    <t>Cumulative</t>
  </si>
  <si>
    <t>SELECTED EXPLANATORY NOTES</t>
  </si>
  <si>
    <t>Accounting Policies and Methods Of Computation</t>
  </si>
  <si>
    <t>Audit Report</t>
  </si>
  <si>
    <t>3.</t>
  </si>
  <si>
    <t>Seasonality or Cyclicality</t>
  </si>
  <si>
    <t>Unusual items due to their nature, size or incidence</t>
  </si>
  <si>
    <t>There were no unusual items due to their nature, size or incidence for the current period to date under review.</t>
  </si>
  <si>
    <t>5.</t>
  </si>
  <si>
    <t>Estimates</t>
  </si>
  <si>
    <t>There were no changes to the estimates that have had a material effect in the current financial quarter under</t>
  </si>
  <si>
    <t>review.</t>
  </si>
  <si>
    <t>6.</t>
  </si>
  <si>
    <t>Issuance, cancellations, repurchases, resale and repayments of debt and equity securities</t>
  </si>
  <si>
    <t>7.</t>
  </si>
  <si>
    <t>ended</t>
  </si>
  <si>
    <t>9.</t>
  </si>
  <si>
    <t>Valuation of Property, Plant and Equipment</t>
  </si>
  <si>
    <t>10.</t>
  </si>
  <si>
    <t>11.</t>
  </si>
  <si>
    <t>12.</t>
  </si>
  <si>
    <t>Contingent Liabilities and Contingent Assets</t>
  </si>
  <si>
    <t>13.</t>
  </si>
  <si>
    <t>Capital Commitments</t>
  </si>
  <si>
    <t>14.</t>
  </si>
  <si>
    <t>Review Of Performance</t>
  </si>
  <si>
    <t>15.</t>
  </si>
  <si>
    <t>16.</t>
  </si>
  <si>
    <t>Commentary Of Prospects</t>
  </si>
  <si>
    <t>17.</t>
  </si>
  <si>
    <t>Taxation comprise the following :</t>
  </si>
  <si>
    <t>Based on results for the period</t>
  </si>
  <si>
    <t>- Current taxation</t>
  </si>
  <si>
    <t>18.</t>
  </si>
  <si>
    <t>Unquoted Investments and/or Properties</t>
  </si>
  <si>
    <t>19.</t>
  </si>
  <si>
    <t>Purchase or Disposal of Quoted Securities</t>
  </si>
  <si>
    <t>20.</t>
  </si>
  <si>
    <t>Corporate Proposal</t>
  </si>
  <si>
    <t>21.</t>
  </si>
  <si>
    <t>Group Borrowings and Debt Securities</t>
  </si>
  <si>
    <t>22.</t>
  </si>
  <si>
    <t>Off Balance Sheet Financial Instruments</t>
  </si>
  <si>
    <t>23.</t>
  </si>
  <si>
    <t>Material litigation</t>
  </si>
  <si>
    <t>Basis of calculation of earnings per share</t>
  </si>
  <si>
    <t>The basic earnings per share for the quarter and cumulative year to date are computed as follow:</t>
  </si>
  <si>
    <t>Individual</t>
  </si>
  <si>
    <t>Profit for the period (RM'000)</t>
  </si>
  <si>
    <t>Foreign exchange difference on opening balances</t>
  </si>
  <si>
    <t xml:space="preserve"> - Local currency (RM)</t>
  </si>
  <si>
    <t>Net Tangible Assets per share (RM)</t>
  </si>
  <si>
    <t>PROGRESSIVE IMPACT CORPORATION BERHAD</t>
  </si>
  <si>
    <t>(Company No. 203352-V)</t>
  </si>
  <si>
    <t>24.</t>
  </si>
  <si>
    <t>Revaluation reserve</t>
  </si>
  <si>
    <t>-</t>
  </si>
  <si>
    <t>based on the issued share capital</t>
  </si>
  <si>
    <t>Revaluation</t>
  </si>
  <si>
    <t>Reserves</t>
  </si>
  <si>
    <t>Net increase in cash and cash equivalents</t>
  </si>
  <si>
    <t>Status of the application for Properties Title to be registered in the name of its owner</t>
  </si>
  <si>
    <t>Weighted average number of ordinary</t>
  </si>
  <si>
    <t xml:space="preserve">Dividends </t>
  </si>
  <si>
    <t>Segmental information is presented in respect of the Group's business segments:-</t>
  </si>
  <si>
    <t>Elimination</t>
  </si>
  <si>
    <t>Revenue from external customers</t>
  </si>
  <si>
    <t>Inter-segment revenue</t>
  </si>
  <si>
    <t>Total revenue</t>
  </si>
  <si>
    <t>Segment results</t>
  </si>
  <si>
    <t>Inter-segment results</t>
  </si>
  <si>
    <t>Total results</t>
  </si>
  <si>
    <t>Environmental</t>
  </si>
  <si>
    <t>Consulting</t>
  </si>
  <si>
    <t>Services</t>
  </si>
  <si>
    <t>Laboratory</t>
  </si>
  <si>
    <t>Testing</t>
  </si>
  <si>
    <t>Others*</t>
  </si>
  <si>
    <t>31.12.04</t>
  </si>
  <si>
    <t>Share Premium</t>
  </si>
  <si>
    <t>Premium</t>
  </si>
  <si>
    <t>Balance as at 31 December  2004</t>
  </si>
  <si>
    <t>Net cash outflow from financing activities</t>
  </si>
  <si>
    <t xml:space="preserve">Net current assets </t>
  </si>
  <si>
    <t>shares of RM0.50 each in issue ('000)</t>
  </si>
  <si>
    <t>FOR THE FIRST QUARTER ENDED 31 MARCH 2005</t>
  </si>
  <si>
    <t>CONDENSED CONSOLIDATED  BALANCE SHEETS AS AT 31 MARCH 2005</t>
  </si>
  <si>
    <t>31.03.05</t>
  </si>
  <si>
    <t>FOR THE FORTH QUARTER ENDED 31 MARCH 2005</t>
  </si>
  <si>
    <t>31.03.04</t>
  </si>
  <si>
    <t>Balance as at 1 January 2005</t>
  </si>
  <si>
    <t>Non Distributable</t>
  </si>
  <si>
    <t>Distributable</t>
  </si>
  <si>
    <t xml:space="preserve">Retained </t>
  </si>
  <si>
    <t>Profits</t>
  </si>
  <si>
    <t>Cash and cash equivalents at 1st January 2005</t>
  </si>
  <si>
    <t>Cash and cash equivalents at 31 March 2005</t>
  </si>
  <si>
    <t>Engineering</t>
  </si>
  <si>
    <t>Name</t>
  </si>
  <si>
    <t>No. of shares</t>
  </si>
  <si>
    <t>%</t>
  </si>
  <si>
    <t>Australian Laboratory Services Pty Ltd</t>
  </si>
  <si>
    <t>Thomas Suleiman</t>
  </si>
  <si>
    <t>Frans Tshai</t>
  </si>
  <si>
    <t xml:space="preserve">* The segment denotes as "others" includes the results of Progressive Impact Corporation Berhad ("the Company") and </t>
  </si>
  <si>
    <t>an investment holding subsidiary.</t>
  </si>
  <si>
    <t>Total outstanding capital commitments at the end of the current quarter is RM 2.84 Mil.</t>
  </si>
  <si>
    <t>The Group's performance is not affected by any seasonal or cyclical factors.</t>
  </si>
  <si>
    <t>The effective tax rate for the quarter under review was  36.2%, which was higher than the statutory income tax rate of 28% due to the difference between the capital allowance and depreciation amount.</t>
  </si>
  <si>
    <t>Total Group borrowings as at 31 March 2005 were as follows :-</t>
  </si>
  <si>
    <t>Net cash outflow from investing activities</t>
  </si>
  <si>
    <t>Net cash inflow from operating activities</t>
  </si>
  <si>
    <t xml:space="preserve">Change In The Composition of The Group </t>
  </si>
  <si>
    <t>Subsequent Events</t>
  </si>
  <si>
    <t>Basic earnings per share (sen)</t>
  </si>
  <si>
    <t>Basic Earnings Per Share (sen)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</si>
</sst>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_(* #,##0.0_);_(* \(#,##0.0\);_(* &quot;-&quot;??_);_(@_)"/>
    <numFmt numFmtId="208" formatCode="_-* #,##0.0_-;\-* #,##0.0_-;_-* &quot;-&quot;?_-;_-@_-"/>
    <numFmt numFmtId="209" formatCode="_(* #,##0.0_);_(* \(#,##0.0\);_(* &quot;-&quot;?_);_(@_)"/>
    <numFmt numFmtId="210" formatCode="_(* #,##0_);_(* \(#,##0\);_(* &quot;-&quot;?_);_(@_)"/>
    <numFmt numFmtId="211" formatCode="_(* #,##0.000_);_(* \(#,##0.000\);_(* &quot;-&quot;??_);_(@_)"/>
    <numFmt numFmtId="212" formatCode="_(* #,##0.0000_);_(* \(#,##0.0000\);_(* &quot;-&quot;??_);_(@_)"/>
    <numFmt numFmtId="213" formatCode="_(* #,##0.00000_);_(* \(#,##0.00000\);_(* &quot;-&quot;??_);_(@_)"/>
    <numFmt numFmtId="214" formatCode="&quot;Yes&quot;;&quot;Yes&quot;;&quot;No&quot;"/>
    <numFmt numFmtId="215" formatCode="&quot;True&quot;;&quot;True&quot;;&quot;False&quot;"/>
    <numFmt numFmtId="216" formatCode="&quot;On&quot;;&quot;On&quot;;&quot;Off&quot;"/>
    <numFmt numFmtId="217" formatCode="[$€-2]\ #,##0.00_);[Red]\([$€-2]\ #,##0.00\)"/>
    <numFmt numFmtId="218" formatCode="_(* #,##0.0_);_(* \(#,##0.0\);_(* &quot;-&quot;_);_(@_)"/>
    <numFmt numFmtId="219" formatCode="_(* #,##0.00_);_(* \(#,##0.00\);_(* &quot;-&quot;_);_(@_)"/>
    <numFmt numFmtId="220" formatCode="0.00_);\(0.00\)"/>
    <numFmt numFmtId="221" formatCode="0_);\(0\)"/>
  </numFmts>
  <fonts count="10">
    <font>
      <sz val="10"/>
      <name val="Arial"/>
      <family val="2"/>
    </font>
    <font>
      <u val="single"/>
      <sz val="10"/>
      <color indexed="36"/>
      <name val="Arial"/>
      <family val="2"/>
    </font>
    <font>
      <u val="single"/>
      <sz val="10"/>
      <color indexed="12"/>
      <name val="Arial"/>
      <family val="2"/>
    </font>
    <font>
      <i/>
      <sz val="10"/>
      <name val="Times New Roman"/>
      <family val="1"/>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86">
    <xf numFmtId="0" fontId="0" fillId="0" borderId="0" xfId="0" applyAlignment="1">
      <alignment/>
    </xf>
    <xf numFmtId="179" fontId="4" fillId="0" borderId="0" xfId="15" applyNumberFormat="1" applyFont="1" applyFill="1" applyBorder="1" applyAlignment="1">
      <alignment horizontal="center"/>
    </xf>
    <xf numFmtId="0" fontId="4" fillId="0" borderId="0" xfId="21" applyFont="1" applyFill="1" applyAlignment="1">
      <alignment horizontal="center"/>
      <protection/>
    </xf>
    <xf numFmtId="0" fontId="4" fillId="0" borderId="0" xfId="21" applyFont="1" applyFill="1">
      <alignment/>
      <protection/>
    </xf>
    <xf numFmtId="0" fontId="6" fillId="0" borderId="0" xfId="21" applyFont="1" applyFill="1" applyBorder="1" applyAlignment="1">
      <alignment horizontal="center"/>
      <protection/>
    </xf>
    <xf numFmtId="0" fontId="6" fillId="0" borderId="0" xfId="21" applyFont="1" applyFill="1" applyAlignment="1">
      <alignment horizontal="center"/>
      <protection/>
    </xf>
    <xf numFmtId="0" fontId="3" fillId="0" borderId="0" xfId="21" applyFont="1" applyFill="1" applyAlignment="1">
      <alignment horizontal="center"/>
      <protection/>
    </xf>
    <xf numFmtId="179" fontId="4" fillId="0" borderId="0" xfId="15" applyNumberFormat="1" applyFont="1" applyFill="1" applyAlignment="1">
      <alignment horizontal="center"/>
    </xf>
    <xf numFmtId="179" fontId="4" fillId="0" borderId="1" xfId="15" applyNumberFormat="1" applyFont="1" applyFill="1" applyBorder="1" applyAlignment="1">
      <alignment horizontal="center"/>
    </xf>
    <xf numFmtId="179" fontId="4" fillId="0" borderId="0" xfId="15" applyNumberFormat="1" applyFont="1" applyFill="1" applyAlignment="1">
      <alignment/>
    </xf>
    <xf numFmtId="179" fontId="4" fillId="0" borderId="0" xfId="15" applyNumberFormat="1" applyFont="1" applyFill="1" applyBorder="1" applyAlignment="1">
      <alignment/>
    </xf>
    <xf numFmtId="179" fontId="4" fillId="0" borderId="0" xfId="15" applyNumberFormat="1" applyFont="1" applyBorder="1" applyAlignment="1">
      <alignment horizontal="center"/>
    </xf>
    <xf numFmtId="0" fontId="4" fillId="0" borderId="0" xfId="22" applyFont="1">
      <alignment/>
      <protection/>
    </xf>
    <xf numFmtId="0" fontId="4" fillId="0" borderId="0" xfId="22" applyFont="1" applyAlignment="1">
      <alignment horizontal="center"/>
      <protection/>
    </xf>
    <xf numFmtId="0" fontId="5" fillId="0" borderId="0" xfId="22" applyFont="1" applyAlignment="1">
      <alignment/>
      <protection/>
    </xf>
    <xf numFmtId="0" fontId="7" fillId="0" borderId="0" xfId="22" applyFont="1" applyAlignment="1" quotePrefix="1">
      <alignment/>
      <protection/>
    </xf>
    <xf numFmtId="0" fontId="5" fillId="0" borderId="0" xfId="22" applyFont="1">
      <alignment/>
      <protection/>
    </xf>
    <xf numFmtId="0" fontId="8" fillId="0" borderId="0" xfId="22" applyFont="1" applyAlignment="1">
      <alignment horizontal="center"/>
      <protection/>
    </xf>
    <xf numFmtId="179" fontId="4" fillId="0" borderId="0" xfId="15" applyNumberFormat="1" applyFont="1" applyAlignment="1">
      <alignment/>
    </xf>
    <xf numFmtId="179" fontId="4" fillId="0" borderId="0" xfId="15" applyNumberFormat="1" applyFont="1" applyAlignment="1">
      <alignment horizontal="center"/>
    </xf>
    <xf numFmtId="179" fontId="4" fillId="0" borderId="2" xfId="15" applyNumberFormat="1" applyFont="1" applyBorder="1" applyAlignment="1">
      <alignment/>
    </xf>
    <xf numFmtId="179" fontId="4" fillId="0" borderId="2" xfId="15" applyNumberFormat="1" applyFont="1" applyBorder="1" applyAlignment="1">
      <alignment horizontal="center"/>
    </xf>
    <xf numFmtId="179" fontId="4" fillId="0" borderId="3" xfId="15" applyNumberFormat="1" applyFont="1" applyBorder="1" applyAlignment="1">
      <alignment horizontal="center"/>
    </xf>
    <xf numFmtId="179" fontId="4" fillId="0" borderId="0" xfId="15" applyNumberFormat="1" applyFont="1" applyBorder="1" applyAlignment="1">
      <alignment/>
    </xf>
    <xf numFmtId="179" fontId="4" fillId="0" borderId="4" xfId="15" applyNumberFormat="1" applyFont="1" applyBorder="1" applyAlignment="1">
      <alignment/>
    </xf>
    <xf numFmtId="43" fontId="4" fillId="0" borderId="0" xfId="15" applyFont="1" applyFill="1" applyBorder="1" applyAlignment="1">
      <alignment/>
    </xf>
    <xf numFmtId="0" fontId="4" fillId="0" borderId="0" xfId="22" applyFont="1" applyAlignment="1">
      <alignment wrapText="1"/>
      <protection/>
    </xf>
    <xf numFmtId="43" fontId="4" fillId="0" borderId="4" xfId="15" applyFont="1" applyFill="1" applyBorder="1" applyAlignment="1">
      <alignment/>
    </xf>
    <xf numFmtId="179" fontId="4" fillId="0" borderId="4" xfId="15" applyNumberFormat="1" applyFont="1" applyFill="1" applyBorder="1" applyAlignment="1">
      <alignment horizontal="center"/>
    </xf>
    <xf numFmtId="179" fontId="4" fillId="0" borderId="4" xfId="15" applyNumberFormat="1" applyFont="1" applyBorder="1" applyAlignment="1">
      <alignment horizontal="center"/>
    </xf>
    <xf numFmtId="16" fontId="4" fillId="0" borderId="0" xfId="22" applyNumberFormat="1" applyFont="1" applyAlignment="1">
      <alignment horizontal="center"/>
      <protection/>
    </xf>
    <xf numFmtId="179" fontId="5" fillId="0" borderId="0" xfId="15" applyNumberFormat="1" applyFont="1" applyAlignment="1">
      <alignment/>
    </xf>
    <xf numFmtId="179" fontId="4" fillId="0" borderId="5" xfId="15" applyNumberFormat="1" applyFont="1" applyBorder="1" applyAlignment="1">
      <alignment/>
    </xf>
    <xf numFmtId="179" fontId="4" fillId="0" borderId="6" xfId="15" applyNumberFormat="1" applyFont="1" applyBorder="1" applyAlignment="1">
      <alignment/>
    </xf>
    <xf numFmtId="179" fontId="4" fillId="0" borderId="7" xfId="15" applyNumberFormat="1" applyFont="1" applyBorder="1" applyAlignment="1">
      <alignment/>
    </xf>
    <xf numFmtId="179" fontId="5" fillId="0" borderId="0" xfId="15" applyNumberFormat="1" applyFont="1" applyBorder="1" applyAlignment="1">
      <alignment/>
    </xf>
    <xf numFmtId="179" fontId="4" fillId="0" borderId="1" xfId="15" applyNumberFormat="1" applyFont="1" applyBorder="1" applyAlignment="1">
      <alignment/>
    </xf>
    <xf numFmtId="179" fontId="4" fillId="0" borderId="0" xfId="15" applyNumberFormat="1" applyFont="1" applyAlignment="1">
      <alignment horizontal="right"/>
    </xf>
    <xf numFmtId="179" fontId="4" fillId="0" borderId="3" xfId="15" applyNumberFormat="1" applyFont="1" applyBorder="1" applyAlignment="1">
      <alignment/>
    </xf>
    <xf numFmtId="0" fontId="4" fillId="0" borderId="0" xfId="22" applyFont="1" applyAlignment="1">
      <alignment horizontal="right"/>
      <protection/>
    </xf>
    <xf numFmtId="179" fontId="5" fillId="0" borderId="0" xfId="22" applyNumberFormat="1" applyFont="1">
      <alignment/>
      <protection/>
    </xf>
    <xf numFmtId="179" fontId="4" fillId="0" borderId="0" xfId="22" applyNumberFormat="1" applyFont="1" applyAlignment="1">
      <alignment horizontal="center"/>
      <protection/>
    </xf>
    <xf numFmtId="212" fontId="4" fillId="0" borderId="0" xfId="22" applyNumberFormat="1" applyFont="1" applyAlignment="1">
      <alignment horizontal="center"/>
      <protection/>
    </xf>
    <xf numFmtId="179" fontId="4" fillId="0" borderId="0" xfId="22" applyNumberFormat="1" applyFont="1">
      <alignment/>
      <protection/>
    </xf>
    <xf numFmtId="43" fontId="4" fillId="0" borderId="0" xfId="15" applyFont="1" applyAlignment="1">
      <alignment horizontal="center"/>
    </xf>
    <xf numFmtId="43" fontId="4" fillId="0" borderId="0" xfId="22" applyNumberFormat="1" applyFont="1" applyAlignment="1">
      <alignment horizontal="center"/>
      <protection/>
    </xf>
    <xf numFmtId="43" fontId="4" fillId="0" borderId="0" xfId="22" applyNumberFormat="1" applyFont="1">
      <alignment/>
      <protection/>
    </xf>
    <xf numFmtId="0" fontId="7" fillId="0" borderId="0" xfId="22" applyFont="1" applyAlignment="1">
      <alignment/>
      <protection/>
    </xf>
    <xf numFmtId="0" fontId="4" fillId="2" borderId="0" xfId="22" applyFont="1" applyFill="1">
      <alignment/>
      <protection/>
    </xf>
    <xf numFmtId="0" fontId="4" fillId="0" borderId="0" xfId="22" applyFont="1" applyAlignment="1">
      <alignment horizontal="justify"/>
      <protection/>
    </xf>
    <xf numFmtId="0" fontId="4" fillId="0" borderId="0" xfId="22" applyFont="1" applyFill="1">
      <alignment/>
      <protection/>
    </xf>
    <xf numFmtId="0" fontId="4" fillId="0" borderId="0" xfId="22" applyFont="1" applyFill="1" applyAlignment="1">
      <alignment horizontal="center"/>
      <protection/>
    </xf>
    <xf numFmtId="0" fontId="4" fillId="0" borderId="0" xfId="22" applyFont="1" applyBorder="1">
      <alignment/>
      <protection/>
    </xf>
    <xf numFmtId="41" fontId="4" fillId="0" borderId="0" xfId="22" applyNumberFormat="1" applyFont="1">
      <alignment/>
      <protection/>
    </xf>
    <xf numFmtId="0" fontId="5" fillId="0" borderId="0" xfId="22" applyFont="1" applyAlignment="1">
      <alignment horizontal="left"/>
      <protection/>
    </xf>
    <xf numFmtId="0" fontId="5" fillId="0" borderId="0" xfId="22" applyFont="1" applyAlignment="1" quotePrefix="1">
      <alignment horizontal="left"/>
      <protection/>
    </xf>
    <xf numFmtId="0" fontId="5" fillId="0" borderId="0" xfId="22" applyFont="1" applyFill="1">
      <alignment/>
      <protection/>
    </xf>
    <xf numFmtId="0" fontId="3" fillId="0" borderId="0" xfId="21" applyFont="1" applyFill="1">
      <alignment/>
      <protection/>
    </xf>
    <xf numFmtId="0" fontId="4" fillId="0" borderId="0" xfId="22" applyFont="1" applyFill="1" quotePrefix="1">
      <alignment/>
      <protection/>
    </xf>
    <xf numFmtId="41" fontId="4" fillId="0" borderId="0" xfId="22" applyNumberFormat="1" applyFont="1" applyFill="1">
      <alignment/>
      <protection/>
    </xf>
    <xf numFmtId="41" fontId="4" fillId="0" borderId="1" xfId="22" applyNumberFormat="1" applyFont="1" applyFill="1" applyBorder="1">
      <alignment/>
      <protection/>
    </xf>
    <xf numFmtId="15" fontId="4" fillId="0" borderId="0" xfId="22" applyNumberFormat="1" applyFont="1" applyAlignment="1">
      <alignment horizontal="center"/>
      <protection/>
    </xf>
    <xf numFmtId="15" fontId="4" fillId="0" borderId="0" xfId="22" applyNumberFormat="1" applyFont="1" applyAlignment="1" quotePrefix="1">
      <alignment horizontal="center"/>
      <protection/>
    </xf>
    <xf numFmtId="40" fontId="4" fillId="0" borderId="0" xfId="15" applyNumberFormat="1" applyFont="1" applyFill="1" applyBorder="1" applyAlignment="1">
      <alignment/>
    </xf>
    <xf numFmtId="179" fontId="4" fillId="0" borderId="2" xfId="15" applyNumberFormat="1" applyFont="1" applyFill="1" applyBorder="1" applyAlignment="1">
      <alignment/>
    </xf>
    <xf numFmtId="179" fontId="4" fillId="0" borderId="1" xfId="15" applyNumberFormat="1" applyFont="1" applyFill="1" applyBorder="1" applyAlignment="1">
      <alignment/>
    </xf>
    <xf numFmtId="179" fontId="4" fillId="0" borderId="0" xfId="15" applyNumberFormat="1" applyFont="1" applyAlignment="1">
      <alignment horizontal="justify"/>
    </xf>
    <xf numFmtId="0" fontId="4" fillId="0" borderId="0" xfId="22" applyFont="1" applyAlignment="1">
      <alignment horizontal="left"/>
      <protection/>
    </xf>
    <xf numFmtId="43" fontId="4" fillId="0" borderId="0" xfId="15" applyFont="1" applyAlignment="1">
      <alignment/>
    </xf>
    <xf numFmtId="38" fontId="4" fillId="0" borderId="0" xfId="15" applyNumberFormat="1" applyFont="1" applyFill="1" applyBorder="1" applyAlignment="1">
      <alignment/>
    </xf>
    <xf numFmtId="0" fontId="5" fillId="0" borderId="0" xfId="22" applyFont="1" applyFill="1" applyAlignment="1" quotePrefix="1">
      <alignment horizontal="left"/>
      <protection/>
    </xf>
    <xf numFmtId="43" fontId="4" fillId="3" borderId="0" xfId="15" applyFont="1" applyFill="1" applyAlignment="1">
      <alignment/>
    </xf>
    <xf numFmtId="179" fontId="4" fillId="0" borderId="6" xfId="15" applyNumberFormat="1" applyFont="1" applyFill="1" applyBorder="1" applyAlignment="1">
      <alignment/>
    </xf>
    <xf numFmtId="41" fontId="4" fillId="0" borderId="0" xfId="22" applyNumberFormat="1" applyFont="1" applyFill="1" applyBorder="1">
      <alignment/>
      <protection/>
    </xf>
    <xf numFmtId="0" fontId="6" fillId="0" borderId="0" xfId="22" applyFont="1" applyFill="1" applyAlignment="1">
      <alignment horizontal="center"/>
      <protection/>
    </xf>
    <xf numFmtId="179" fontId="4" fillId="0" borderId="2" xfId="15" applyNumberFormat="1" applyFont="1" applyFill="1" applyBorder="1" applyAlignment="1">
      <alignment horizontal="center"/>
    </xf>
    <xf numFmtId="0" fontId="5" fillId="0" borderId="0" xfId="22" applyFont="1" applyAlignment="1" quotePrefix="1">
      <alignment/>
      <protection/>
    </xf>
    <xf numFmtId="41" fontId="4" fillId="0" borderId="4" xfId="22" applyNumberFormat="1" applyFont="1" applyBorder="1" applyAlignment="1">
      <alignment horizontal="center"/>
      <protection/>
    </xf>
    <xf numFmtId="219" fontId="4" fillId="0" borderId="0" xfId="22" applyNumberFormat="1" applyFont="1" applyBorder="1" applyAlignment="1">
      <alignment horizontal="center"/>
      <protection/>
    </xf>
    <xf numFmtId="41" fontId="4" fillId="0" borderId="0" xfId="22" applyNumberFormat="1" applyFont="1" applyAlignment="1">
      <alignment horizontal="center"/>
      <protection/>
    </xf>
    <xf numFmtId="219" fontId="4" fillId="0" borderId="4" xfId="22" applyNumberFormat="1" applyFont="1" applyBorder="1" applyAlignment="1">
      <alignment horizontal="center"/>
      <protection/>
    </xf>
    <xf numFmtId="0" fontId="5" fillId="0" borderId="0" xfId="22" applyFont="1" applyAlignment="1">
      <alignment horizontal="center"/>
      <protection/>
    </xf>
    <xf numFmtId="0" fontId="5" fillId="0" borderId="0" xfId="22" applyFont="1" applyAlignment="1">
      <alignment horizontal="justify"/>
      <protection/>
    </xf>
    <xf numFmtId="0" fontId="4" fillId="0" borderId="0" xfId="22" applyFont="1" applyAlignment="1">
      <alignment horizontal="center"/>
      <protection/>
    </xf>
    <xf numFmtId="179" fontId="4" fillId="0" borderId="0" xfId="15" applyNumberFormat="1" applyFont="1" applyAlignment="1">
      <alignment horizontal="center"/>
    </xf>
    <xf numFmtId="0" fontId="4" fillId="0" borderId="0" xfId="22" applyFont="1" applyFill="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43</xdr:row>
      <xdr:rowOff>152400</xdr:rowOff>
    </xdr:from>
    <xdr:to>
      <xdr:col>7</xdr:col>
      <xdr:colOff>657225</xdr:colOff>
      <xdr:row>46</xdr:row>
      <xdr:rowOff>76200</xdr:rowOff>
    </xdr:to>
    <xdr:sp>
      <xdr:nvSpPr>
        <xdr:cNvPr id="1" name="TextBox 1"/>
        <xdr:cNvSpPr txBox="1">
          <a:spLocks noChangeArrowheads="1"/>
        </xdr:cNvSpPr>
      </xdr:nvSpPr>
      <xdr:spPr>
        <a:xfrm>
          <a:off x="66675" y="715327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no report  was submitted to Bursa Malaysia Securities Berhad in the preceeding year for the corresponding quarter.</a:t>
          </a:r>
        </a:p>
      </xdr:txBody>
    </xdr:sp>
    <xdr:clientData/>
  </xdr:twoCellAnchor>
  <xdr:oneCellAnchor>
    <xdr:from>
      <xdr:col>1</xdr:col>
      <xdr:colOff>352425</xdr:colOff>
      <xdr:row>53</xdr:row>
      <xdr:rowOff>47625</xdr:rowOff>
    </xdr:from>
    <xdr:ext cx="76200" cy="200025"/>
    <xdr:sp>
      <xdr:nvSpPr>
        <xdr:cNvPr id="2" name="TextBox 2"/>
        <xdr:cNvSpPr txBox="1">
          <a:spLocks noChangeArrowheads="1"/>
        </xdr:cNvSpPr>
      </xdr:nvSpPr>
      <xdr:spPr>
        <a:xfrm>
          <a:off x="2571750" y="866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95250</xdr:colOff>
      <xdr:row>47</xdr:row>
      <xdr:rowOff>19050</xdr:rowOff>
    </xdr:from>
    <xdr:to>
      <xdr:col>7</xdr:col>
      <xdr:colOff>742950</xdr:colOff>
      <xdr:row>51</xdr:row>
      <xdr:rowOff>9525</xdr:rowOff>
    </xdr:to>
    <xdr:sp>
      <xdr:nvSpPr>
        <xdr:cNvPr id="3" name="TextBox 3"/>
        <xdr:cNvSpPr txBox="1">
          <a:spLocks noChangeArrowheads="1"/>
        </xdr:cNvSpPr>
      </xdr:nvSpPr>
      <xdr:spPr>
        <a:xfrm>
          <a:off x="95250" y="7667625"/>
          <a:ext cx="561022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2004 and the accompanying explanatory notes attached to the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76200" cy="200025"/>
    <xdr:sp>
      <xdr:nvSpPr>
        <xdr:cNvPr id="1" name="TextBox 2"/>
        <xdr:cNvSpPr txBox="1">
          <a:spLocks noChangeArrowheads="1"/>
        </xdr:cNvSpPr>
      </xdr:nvSpPr>
      <xdr:spPr>
        <a:xfrm>
          <a:off x="369570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49</xdr:row>
      <xdr:rowOff>0</xdr:rowOff>
    </xdr:from>
    <xdr:to>
      <xdr:col>3</xdr:col>
      <xdr:colOff>828675</xdr:colOff>
      <xdr:row>53</xdr:row>
      <xdr:rowOff>85725</xdr:rowOff>
    </xdr:to>
    <xdr:sp>
      <xdr:nvSpPr>
        <xdr:cNvPr id="2" name="TextBox 3"/>
        <xdr:cNvSpPr txBox="1">
          <a:spLocks noChangeArrowheads="1"/>
        </xdr:cNvSpPr>
      </xdr:nvSpPr>
      <xdr:spPr>
        <a:xfrm>
          <a:off x="47625" y="7972425"/>
          <a:ext cx="50768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2004 and the accompanying explanatory notes attached to the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0</xdr:rowOff>
    </xdr:from>
    <xdr:to>
      <xdr:col>6</xdr:col>
      <xdr:colOff>809625</xdr:colOff>
      <xdr:row>27</xdr:row>
      <xdr:rowOff>95250</xdr:rowOff>
    </xdr:to>
    <xdr:sp>
      <xdr:nvSpPr>
        <xdr:cNvPr id="1" name="TextBox 1"/>
        <xdr:cNvSpPr txBox="1">
          <a:spLocks noChangeArrowheads="1"/>
        </xdr:cNvSpPr>
      </xdr:nvSpPr>
      <xdr:spPr>
        <a:xfrm>
          <a:off x="28575" y="3905250"/>
          <a:ext cx="66960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123825</xdr:rowOff>
    </xdr:from>
    <xdr:to>
      <xdr:col>5</xdr:col>
      <xdr:colOff>0</xdr:colOff>
      <xdr:row>35</xdr:row>
      <xdr:rowOff>38100</xdr:rowOff>
    </xdr:to>
    <xdr:sp>
      <xdr:nvSpPr>
        <xdr:cNvPr id="1" name="TextBox 1"/>
        <xdr:cNvSpPr txBox="1">
          <a:spLocks noChangeArrowheads="1"/>
        </xdr:cNvSpPr>
      </xdr:nvSpPr>
      <xdr:spPr>
        <a:xfrm>
          <a:off x="28575" y="5324475"/>
          <a:ext cx="4943475" cy="4000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no report  was submitted to Bursa Malaysia Securities Berhad in the preceeding year for the corresponding quarter.</a:t>
          </a:r>
        </a:p>
      </xdr:txBody>
    </xdr:sp>
    <xdr:clientData/>
  </xdr:twoCellAnchor>
  <xdr:oneCellAnchor>
    <xdr:from>
      <xdr:col>1</xdr:col>
      <xdr:colOff>228600</xdr:colOff>
      <xdr:row>37</xdr:row>
      <xdr:rowOff>47625</xdr:rowOff>
    </xdr:from>
    <xdr:ext cx="76200" cy="200025"/>
    <xdr:sp>
      <xdr:nvSpPr>
        <xdr:cNvPr id="2" name="TextBox 2"/>
        <xdr:cNvSpPr txBox="1">
          <a:spLocks noChangeArrowheads="1"/>
        </xdr:cNvSpPr>
      </xdr:nvSpPr>
      <xdr:spPr>
        <a:xfrm>
          <a:off x="3028950" y="6057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36</xdr:row>
      <xdr:rowOff>9525</xdr:rowOff>
    </xdr:from>
    <xdr:to>
      <xdr:col>4</xdr:col>
      <xdr:colOff>838200</xdr:colOff>
      <xdr:row>40</xdr:row>
      <xdr:rowOff>123825</xdr:rowOff>
    </xdr:to>
    <xdr:sp>
      <xdr:nvSpPr>
        <xdr:cNvPr id="3" name="TextBox 3"/>
        <xdr:cNvSpPr txBox="1">
          <a:spLocks noChangeArrowheads="1"/>
        </xdr:cNvSpPr>
      </xdr:nvSpPr>
      <xdr:spPr>
        <a:xfrm>
          <a:off x="9525" y="5857875"/>
          <a:ext cx="494347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2004 and the accompanying explanatory notes attached to the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104775</xdr:rowOff>
    </xdr:from>
    <xdr:to>
      <xdr:col>9</xdr:col>
      <xdr:colOff>400050</xdr:colOff>
      <xdr:row>27</xdr:row>
      <xdr:rowOff>38100</xdr:rowOff>
    </xdr:to>
    <xdr:sp>
      <xdr:nvSpPr>
        <xdr:cNvPr id="1" name="Text 18"/>
        <xdr:cNvSpPr txBox="1">
          <a:spLocks noChangeArrowheads="1"/>
        </xdr:cNvSpPr>
      </xdr:nvSpPr>
      <xdr:spPr>
        <a:xfrm>
          <a:off x="295275" y="3990975"/>
          <a:ext cx="651510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2004 was not subject to any qualification</a:t>
          </a:r>
        </a:p>
      </xdr:txBody>
    </xdr:sp>
    <xdr:clientData/>
  </xdr:twoCellAnchor>
  <xdr:twoCellAnchor>
    <xdr:from>
      <xdr:col>1</xdr:col>
      <xdr:colOff>9525</xdr:colOff>
      <xdr:row>85</xdr:row>
      <xdr:rowOff>9525</xdr:rowOff>
    </xdr:from>
    <xdr:to>
      <xdr:col>9</xdr:col>
      <xdr:colOff>409575</xdr:colOff>
      <xdr:row>89</xdr:row>
      <xdr:rowOff>28575</xdr:rowOff>
    </xdr:to>
    <xdr:sp>
      <xdr:nvSpPr>
        <xdr:cNvPr id="2" name="Text 18"/>
        <xdr:cNvSpPr txBox="1">
          <a:spLocks noChangeArrowheads="1"/>
        </xdr:cNvSpPr>
      </xdr:nvSpPr>
      <xdr:spPr>
        <a:xfrm>
          <a:off x="314325" y="13811250"/>
          <a:ext cx="6505575" cy="6667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Freehold and leasehold land and building are stated at valuation. Revaluations are made based on a valuation by an independent valuer on an open market value basis.</a:t>
          </a:r>
        </a:p>
      </xdr:txBody>
    </xdr:sp>
    <xdr:clientData/>
  </xdr:twoCellAnchor>
  <xdr:twoCellAnchor>
    <xdr:from>
      <xdr:col>1</xdr:col>
      <xdr:colOff>9525</xdr:colOff>
      <xdr:row>110</xdr:row>
      <xdr:rowOff>9525</xdr:rowOff>
    </xdr:from>
    <xdr:to>
      <xdr:col>9</xdr:col>
      <xdr:colOff>419100</xdr:colOff>
      <xdr:row>115</xdr:row>
      <xdr:rowOff>142875</xdr:rowOff>
    </xdr:to>
    <xdr:sp>
      <xdr:nvSpPr>
        <xdr:cNvPr id="3" name="Text 18"/>
        <xdr:cNvSpPr txBox="1">
          <a:spLocks noChangeArrowheads="1"/>
        </xdr:cNvSpPr>
      </xdr:nvSpPr>
      <xdr:spPr>
        <a:xfrm>
          <a:off x="314325" y="17859375"/>
          <a:ext cx="6515100" cy="94297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reporting quarter except for the followings :-
(a)  On 10 May 2005, the Company announced the acquisition of 80% stake in P.T ALS Indonesia through its subsidiary ALS Technichem (M) Sdn. Bhd. for a total cash consideration of approximately RM 1.45 Million. PIC will have 47.2% effective interest in P.T. ALS Indonesia via this acquisition. The Vendors for the transaction are as follows:-
</a:t>
          </a:r>
        </a:p>
      </xdr:txBody>
    </xdr:sp>
    <xdr:clientData/>
  </xdr:twoCellAnchor>
  <xdr:twoCellAnchor>
    <xdr:from>
      <xdr:col>1</xdr:col>
      <xdr:colOff>9525</xdr:colOff>
      <xdr:row>146</xdr:row>
      <xdr:rowOff>9525</xdr:rowOff>
    </xdr:from>
    <xdr:to>
      <xdr:col>9</xdr:col>
      <xdr:colOff>485775</xdr:colOff>
      <xdr:row>149</xdr:row>
      <xdr:rowOff>0</xdr:rowOff>
    </xdr:to>
    <xdr:sp>
      <xdr:nvSpPr>
        <xdr:cNvPr id="4" name="Text 18"/>
        <xdr:cNvSpPr txBox="1">
          <a:spLocks noChangeArrowheads="1"/>
        </xdr:cNvSpPr>
      </xdr:nvSpPr>
      <xdr:spPr>
        <a:xfrm>
          <a:off x="314325" y="23869650"/>
          <a:ext cx="658177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changes in contingent liabilities and contingent assets of a material nature since the last audited financial statements for the year ended 31 December 2004.</a:t>
          </a:r>
        </a:p>
      </xdr:txBody>
    </xdr:sp>
    <xdr:clientData/>
  </xdr:twoCellAnchor>
  <xdr:twoCellAnchor>
    <xdr:from>
      <xdr:col>1</xdr:col>
      <xdr:colOff>9525</xdr:colOff>
      <xdr:row>180</xdr:row>
      <xdr:rowOff>9525</xdr:rowOff>
    </xdr:from>
    <xdr:to>
      <xdr:col>9</xdr:col>
      <xdr:colOff>476250</xdr:colOff>
      <xdr:row>188</xdr:row>
      <xdr:rowOff>95250</xdr:rowOff>
    </xdr:to>
    <xdr:sp>
      <xdr:nvSpPr>
        <xdr:cNvPr id="5" name="Text 18"/>
        <xdr:cNvSpPr txBox="1">
          <a:spLocks noChangeArrowheads="1"/>
        </xdr:cNvSpPr>
      </xdr:nvSpPr>
      <xdr:spPr>
        <a:xfrm>
          <a:off x="314325" y="29375100"/>
          <a:ext cx="6572250" cy="13811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With the continuing improvement in the world economic prospects, the performance outlook for year 2005 is envisaged to be favourable. 
The Group is also expected to improve upon its results through increased efficiency in the Group's operation.
Barring unforeseen circumstances, the Group’s performance for the coming  financial year ending 31 December 2005 is expected to be good.</a:t>
          </a:r>
        </a:p>
      </xdr:txBody>
    </xdr:sp>
    <xdr:clientData/>
  </xdr:twoCellAnchor>
  <xdr:twoCellAnchor>
    <xdr:from>
      <xdr:col>1</xdr:col>
      <xdr:colOff>9525</xdr:colOff>
      <xdr:row>189</xdr:row>
      <xdr:rowOff>0</xdr:rowOff>
    </xdr:from>
    <xdr:to>
      <xdr:col>9</xdr:col>
      <xdr:colOff>523875</xdr:colOff>
      <xdr:row>189</xdr:row>
      <xdr:rowOff>0</xdr:rowOff>
    </xdr:to>
    <xdr:sp>
      <xdr:nvSpPr>
        <xdr:cNvPr id="6" name="Text 18"/>
        <xdr:cNvSpPr txBox="1">
          <a:spLocks noChangeArrowheads="1"/>
        </xdr:cNvSpPr>
      </xdr:nvSpPr>
      <xdr:spPr>
        <a:xfrm>
          <a:off x="314325" y="30822900"/>
          <a:ext cx="66198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207</xdr:row>
      <xdr:rowOff>9525</xdr:rowOff>
    </xdr:from>
    <xdr:to>
      <xdr:col>9</xdr:col>
      <xdr:colOff>371475</xdr:colOff>
      <xdr:row>210</xdr:row>
      <xdr:rowOff>0</xdr:rowOff>
    </xdr:to>
    <xdr:sp>
      <xdr:nvSpPr>
        <xdr:cNvPr id="7" name="Text 18"/>
        <xdr:cNvSpPr txBox="1">
          <a:spLocks noChangeArrowheads="1"/>
        </xdr:cNvSpPr>
      </xdr:nvSpPr>
      <xdr:spPr>
        <a:xfrm>
          <a:off x="314325" y="33975675"/>
          <a:ext cx="646747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period to date.</a:t>
          </a:r>
        </a:p>
      </xdr:txBody>
    </xdr:sp>
    <xdr:clientData/>
  </xdr:twoCellAnchor>
  <xdr:twoCellAnchor>
    <xdr:from>
      <xdr:col>1</xdr:col>
      <xdr:colOff>9525</xdr:colOff>
      <xdr:row>213</xdr:row>
      <xdr:rowOff>9525</xdr:rowOff>
    </xdr:from>
    <xdr:to>
      <xdr:col>9</xdr:col>
      <xdr:colOff>438150</xdr:colOff>
      <xdr:row>217</xdr:row>
      <xdr:rowOff>0</xdr:rowOff>
    </xdr:to>
    <xdr:sp>
      <xdr:nvSpPr>
        <xdr:cNvPr id="8" name="Text 18"/>
        <xdr:cNvSpPr txBox="1">
          <a:spLocks noChangeArrowheads="1"/>
        </xdr:cNvSpPr>
      </xdr:nvSpPr>
      <xdr:spPr>
        <a:xfrm>
          <a:off x="314325" y="34947225"/>
          <a:ext cx="653415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244</xdr:row>
      <xdr:rowOff>9525</xdr:rowOff>
    </xdr:from>
    <xdr:to>
      <xdr:col>9</xdr:col>
      <xdr:colOff>333375</xdr:colOff>
      <xdr:row>245</xdr:row>
      <xdr:rowOff>152400</xdr:rowOff>
    </xdr:to>
    <xdr:sp>
      <xdr:nvSpPr>
        <xdr:cNvPr id="9" name="Text 18"/>
        <xdr:cNvSpPr txBox="1">
          <a:spLocks noChangeArrowheads="1"/>
        </xdr:cNvSpPr>
      </xdr:nvSpPr>
      <xdr:spPr>
        <a:xfrm>
          <a:off x="314325" y="39985950"/>
          <a:ext cx="6429375" cy="3048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249</xdr:row>
      <xdr:rowOff>9525</xdr:rowOff>
    </xdr:from>
    <xdr:to>
      <xdr:col>9</xdr:col>
      <xdr:colOff>447675</xdr:colOff>
      <xdr:row>252</xdr:row>
      <xdr:rowOff>0</xdr:rowOff>
    </xdr:to>
    <xdr:sp>
      <xdr:nvSpPr>
        <xdr:cNvPr id="10" name="Text 18"/>
        <xdr:cNvSpPr txBox="1">
          <a:spLocks noChangeArrowheads="1"/>
        </xdr:cNvSpPr>
      </xdr:nvSpPr>
      <xdr:spPr>
        <a:xfrm>
          <a:off x="314325" y="40795575"/>
          <a:ext cx="654367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are no changes to any material litigation since the last audited financial statement for the year ended 31 December 2004.</a:t>
          </a:r>
        </a:p>
      </xdr:txBody>
    </xdr:sp>
    <xdr:clientData/>
  </xdr:twoCellAnchor>
  <xdr:twoCellAnchor>
    <xdr:from>
      <xdr:col>1</xdr:col>
      <xdr:colOff>9525</xdr:colOff>
      <xdr:row>9</xdr:row>
      <xdr:rowOff>0</xdr:rowOff>
    </xdr:from>
    <xdr:to>
      <xdr:col>9</xdr:col>
      <xdr:colOff>428625</xdr:colOff>
      <xdr:row>21</xdr:row>
      <xdr:rowOff>9525</xdr:rowOff>
    </xdr:to>
    <xdr:sp>
      <xdr:nvSpPr>
        <xdr:cNvPr id="11" name="TextBox 16"/>
        <xdr:cNvSpPr txBox="1">
          <a:spLocks noChangeArrowheads="1"/>
        </xdr:cNvSpPr>
      </xdr:nvSpPr>
      <xdr:spPr>
        <a:xfrm>
          <a:off x="314325" y="1457325"/>
          <a:ext cx="6524625" cy="1952625"/>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FRS 134 Interim Financial Reporting and Chapter 9 Part K of the Listing Requirements of Bursa Malaysia Securities Berhad ("Bursa Securities").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a:t>
          </a:r>
        </a:p>
      </xdr:txBody>
    </xdr:sp>
    <xdr:clientData/>
  </xdr:twoCellAnchor>
  <xdr:twoCellAnchor>
    <xdr:from>
      <xdr:col>1</xdr:col>
      <xdr:colOff>19050</xdr:colOff>
      <xdr:row>46</xdr:row>
      <xdr:rowOff>28575</xdr:rowOff>
    </xdr:from>
    <xdr:to>
      <xdr:col>9</xdr:col>
      <xdr:colOff>514350</xdr:colOff>
      <xdr:row>49</xdr:row>
      <xdr:rowOff>0</xdr:rowOff>
    </xdr:to>
    <xdr:sp>
      <xdr:nvSpPr>
        <xdr:cNvPr id="12" name="TextBox 17"/>
        <xdr:cNvSpPr txBox="1">
          <a:spLocks noChangeArrowheads="1"/>
        </xdr:cNvSpPr>
      </xdr:nvSpPr>
      <xdr:spPr>
        <a:xfrm>
          <a:off x="323850" y="7477125"/>
          <a:ext cx="6600825" cy="457200"/>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period to date under review.</a:t>
          </a:r>
        </a:p>
      </xdr:txBody>
    </xdr:sp>
    <xdr:clientData/>
  </xdr:twoCellAnchor>
  <xdr:twoCellAnchor>
    <xdr:from>
      <xdr:col>0</xdr:col>
      <xdr:colOff>276225</xdr:colOff>
      <xdr:row>271</xdr:row>
      <xdr:rowOff>0</xdr:rowOff>
    </xdr:from>
    <xdr:to>
      <xdr:col>9</xdr:col>
      <xdr:colOff>247650</xdr:colOff>
      <xdr:row>274</xdr:row>
      <xdr:rowOff>114300</xdr:rowOff>
    </xdr:to>
    <xdr:sp>
      <xdr:nvSpPr>
        <xdr:cNvPr id="13" name="TextBox 18"/>
        <xdr:cNvSpPr txBox="1">
          <a:spLocks noChangeArrowheads="1"/>
        </xdr:cNvSpPr>
      </xdr:nvSpPr>
      <xdr:spPr>
        <a:xfrm>
          <a:off x="276225" y="44405550"/>
          <a:ext cx="6381750" cy="6000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125</xdr:row>
      <xdr:rowOff>0</xdr:rowOff>
    </xdr:from>
    <xdr:to>
      <xdr:col>9</xdr:col>
      <xdr:colOff>514350</xdr:colOff>
      <xdr:row>125</xdr:row>
      <xdr:rowOff>0</xdr:rowOff>
    </xdr:to>
    <xdr:sp>
      <xdr:nvSpPr>
        <xdr:cNvPr id="14" name="TextBox 19"/>
        <xdr:cNvSpPr txBox="1">
          <a:spLocks noChangeArrowheads="1"/>
        </xdr:cNvSpPr>
      </xdr:nvSpPr>
      <xdr:spPr>
        <a:xfrm>
          <a:off x="323850" y="20459700"/>
          <a:ext cx="66008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125</xdr:row>
      <xdr:rowOff>0</xdr:rowOff>
    </xdr:from>
    <xdr:to>
      <xdr:col>9</xdr:col>
      <xdr:colOff>447675</xdr:colOff>
      <xdr:row>125</xdr:row>
      <xdr:rowOff>0</xdr:rowOff>
    </xdr:to>
    <xdr:sp>
      <xdr:nvSpPr>
        <xdr:cNvPr id="15" name="TextBox 20"/>
        <xdr:cNvSpPr txBox="1">
          <a:spLocks noChangeArrowheads="1"/>
        </xdr:cNvSpPr>
      </xdr:nvSpPr>
      <xdr:spPr>
        <a:xfrm>
          <a:off x="304800" y="20459700"/>
          <a:ext cx="65532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276225</xdr:colOff>
      <xdr:row>279</xdr:row>
      <xdr:rowOff>0</xdr:rowOff>
    </xdr:from>
    <xdr:to>
      <xdr:col>9</xdr:col>
      <xdr:colOff>247650</xdr:colOff>
      <xdr:row>283</xdr:row>
      <xdr:rowOff>85725</xdr:rowOff>
    </xdr:to>
    <xdr:sp>
      <xdr:nvSpPr>
        <xdr:cNvPr id="16" name="TextBox 21"/>
        <xdr:cNvSpPr txBox="1">
          <a:spLocks noChangeArrowheads="1"/>
        </xdr:cNvSpPr>
      </xdr:nvSpPr>
      <xdr:spPr>
        <a:xfrm>
          <a:off x="276225" y="45700950"/>
          <a:ext cx="6381750" cy="7334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PROGRESSIVE IMPACT CORPORATION BERHAD</a:t>
          </a:r>
          <a:r>
            <a:rPr lang="en-US" cap="none" sz="1000" b="0" i="0" u="none" baseline="0">
              <a:latin typeface="Times New Roman"/>
              <a:ea typeface="Times New Roman"/>
              <a:cs typeface="Times New Roman"/>
            </a:rPr>
            <a:t>
Hajjah Zaidah Binti Haji Mohd Salleh                                                                            Shah Alam
Company Secretary MIA 3313                                                                                         11 May 2005 </a:t>
          </a:r>
        </a:p>
      </xdr:txBody>
    </xdr:sp>
    <xdr:clientData/>
  </xdr:twoCellAnchor>
  <xdr:twoCellAnchor>
    <xdr:from>
      <xdr:col>1</xdr:col>
      <xdr:colOff>9525</xdr:colOff>
      <xdr:row>30</xdr:row>
      <xdr:rowOff>0</xdr:rowOff>
    </xdr:from>
    <xdr:to>
      <xdr:col>9</xdr:col>
      <xdr:colOff>419100</xdr:colOff>
      <xdr:row>30</xdr:row>
      <xdr:rowOff>0</xdr:rowOff>
    </xdr:to>
    <xdr:sp>
      <xdr:nvSpPr>
        <xdr:cNvPr id="17" name="Text 18"/>
        <xdr:cNvSpPr txBox="1">
          <a:spLocks noChangeArrowheads="1"/>
        </xdr:cNvSpPr>
      </xdr:nvSpPr>
      <xdr:spPr>
        <a:xfrm>
          <a:off x="314325" y="4857750"/>
          <a:ext cx="65151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28575</xdr:colOff>
      <xdr:row>126</xdr:row>
      <xdr:rowOff>142875</xdr:rowOff>
    </xdr:from>
    <xdr:to>
      <xdr:col>9</xdr:col>
      <xdr:colOff>476250</xdr:colOff>
      <xdr:row>141</xdr:row>
      <xdr:rowOff>104775</xdr:rowOff>
    </xdr:to>
    <xdr:sp>
      <xdr:nvSpPr>
        <xdr:cNvPr id="18" name="Text 18"/>
        <xdr:cNvSpPr txBox="1">
          <a:spLocks noChangeArrowheads="1"/>
        </xdr:cNvSpPr>
      </xdr:nvSpPr>
      <xdr:spPr>
        <a:xfrm>
          <a:off x="333375" y="20764500"/>
          <a:ext cx="6553200" cy="23907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change in the composition of the Group for the current year to date except for the followings:-
(i)  On 15 February 2005, the Company announced the incorporation of its new wholly owned subsidiary, ASMA Environmental Solutions Sdn. Bhd with an authorised ordinary share capital of RM 100,000 comprising 100,000 ordinary shares of RM 1.00 each, and paid-up ordianary share capital of RM 2.00 comprising 2 ordinary shares of RM 1.00 each for cash consideration. The new subsidiary would be principally involved in providing environmental engineering solutions.
(ii) On 1 March 2005, the Company announced the acquisition of 4 ordinary shares of RM 0.50 each representing 100% of the issued and paid up capital in PI Enviro Technologies Sdn. Bhd. ("PIET") for a total consideration of RM 2.00. The intended principal activity of PIET is the trading of high-end environmental monitoring and laboratory equipment.
(iii)  On 10 May 2005, the Company announced the acquisition of 80% stake in P.T ALS Indonesia through its subsidiary ALS Technichem (M) Sdn. Bhd. for a total cash consideration of approximately RM 1.45 Million. PIC will have 47.2% effective interest in P.T. ALS Indonesia via this acquisition. 
</a:t>
          </a:r>
        </a:p>
      </xdr:txBody>
    </xdr:sp>
    <xdr:clientData/>
  </xdr:twoCellAnchor>
  <xdr:twoCellAnchor>
    <xdr:from>
      <xdr:col>1</xdr:col>
      <xdr:colOff>28575</xdr:colOff>
      <xdr:row>92</xdr:row>
      <xdr:rowOff>9525</xdr:rowOff>
    </xdr:from>
    <xdr:to>
      <xdr:col>9</xdr:col>
      <xdr:colOff>419100</xdr:colOff>
      <xdr:row>107</xdr:row>
      <xdr:rowOff>0</xdr:rowOff>
    </xdr:to>
    <xdr:sp>
      <xdr:nvSpPr>
        <xdr:cNvPr id="19" name="TextBox 26"/>
        <xdr:cNvSpPr txBox="1">
          <a:spLocks noChangeArrowheads="1"/>
        </xdr:cNvSpPr>
      </xdr:nvSpPr>
      <xdr:spPr>
        <a:xfrm>
          <a:off x="333375" y="14944725"/>
          <a:ext cx="6496050" cy="24193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Pursuant to the condition imposed by the Securities Commission (SC) vide its letter of approval dated 21 June 2004 for the Company to disclose the status of the application in the quarterly announcement to Bursa Securities and to update the SC - Asset Valuation Audit Department accordingly in writing when such announcement has been released, the following are the status of the application:-
(i) </a:t>
          </a:r>
          <a:r>
            <a:rPr lang="en-US" cap="none" sz="1000" b="1" i="0" u="none" baseline="0">
              <a:latin typeface="Times New Roman"/>
              <a:ea typeface="Times New Roman"/>
              <a:cs typeface="Times New Roman"/>
            </a:rPr>
            <a:t>Lot No. 64275 (formerly known as H.S (D) 142762 P.T. No. 17707) Mukim of  
   Damansara District of Petaling</a:t>
          </a:r>
          <a:r>
            <a:rPr lang="en-US" cap="none" sz="1000" b="0" i="0" u="none" baseline="0">
              <a:latin typeface="Times New Roman"/>
              <a:ea typeface="Times New Roman"/>
              <a:cs typeface="Times New Roman"/>
            </a:rPr>
            <a:t>
    The title of this property is currently registered in the name of Highlands &amp; Lowlands Berhad, the registered  
    proprietor and  currently is still in the process of being transferred to ALS.
(ii) </a:t>
          </a:r>
          <a:r>
            <a:rPr lang="en-US" cap="none" sz="1000" b="1" i="0" u="none" baseline="0">
              <a:latin typeface="Times New Roman"/>
              <a:ea typeface="Times New Roman"/>
              <a:cs typeface="Times New Roman"/>
            </a:rPr>
            <a:t>Lot No. 42270, Mukim of Tebrau, District of Johor Bahru, Johor</a:t>
          </a:r>
          <a:r>
            <a:rPr lang="en-US" cap="none" sz="1000" b="0" i="0" u="none" baseline="0">
              <a:latin typeface="Times New Roman"/>
              <a:ea typeface="Times New Roman"/>
              <a:cs typeface="Times New Roman"/>
            </a:rPr>
            <a:t>
    The title of this property has been duly registered in the name of PIC.
</a:t>
          </a:r>
        </a:p>
      </xdr:txBody>
    </xdr:sp>
    <xdr:clientData/>
  </xdr:twoCellAnchor>
  <xdr:twoCellAnchor>
    <xdr:from>
      <xdr:col>1</xdr:col>
      <xdr:colOff>28575</xdr:colOff>
      <xdr:row>52</xdr:row>
      <xdr:rowOff>142875</xdr:rowOff>
    </xdr:from>
    <xdr:to>
      <xdr:col>9</xdr:col>
      <xdr:colOff>504825</xdr:colOff>
      <xdr:row>56</xdr:row>
      <xdr:rowOff>142875</xdr:rowOff>
    </xdr:to>
    <xdr:sp>
      <xdr:nvSpPr>
        <xdr:cNvPr id="20" name="TextBox 28"/>
        <xdr:cNvSpPr txBox="1">
          <a:spLocks noChangeArrowheads="1"/>
        </xdr:cNvSpPr>
      </xdr:nvSpPr>
      <xdr:spPr>
        <a:xfrm>
          <a:off x="333375" y="8562975"/>
          <a:ext cx="6581775" cy="647700"/>
        </a:xfrm>
        <a:prstGeom prst="rect">
          <a:avLst/>
        </a:prstGeom>
        <a:solidFill>
          <a:srgbClr val="FFFFFF"/>
        </a:solidFill>
        <a:ln w="9525" cmpd="sng">
          <a:noFill/>
        </a:ln>
      </xdr:spPr>
      <xdr:txBody>
        <a:bodyPr vertOverflow="clip" wrap="square"/>
        <a:p>
          <a:pPr algn="l">
            <a:defRPr/>
          </a:pPr>
          <a:r>
            <a:rPr lang="en-US" cap="none" sz="1000" b="0" i="0" u="none" baseline="0"/>
            <a:t>The Shareholders have approved the proposed dividend at the 2005 Annual General Meeting held on 11 May 2005 for a First and Final Dividend of 4.17 sen per share less tax at 28% to be paid on 26 May 2005 to all shareholders on the Register of Members at the close of business at 12 May 2005.</a:t>
          </a:r>
        </a:p>
      </xdr:txBody>
    </xdr:sp>
    <xdr:clientData/>
  </xdr:twoCellAnchor>
  <xdr:twoCellAnchor>
    <xdr:from>
      <xdr:col>1</xdr:col>
      <xdr:colOff>66675</xdr:colOff>
      <xdr:row>161</xdr:row>
      <xdr:rowOff>9525</xdr:rowOff>
    </xdr:from>
    <xdr:to>
      <xdr:col>9</xdr:col>
      <xdr:colOff>409575</xdr:colOff>
      <xdr:row>175</xdr:row>
      <xdr:rowOff>123825</xdr:rowOff>
    </xdr:to>
    <xdr:sp>
      <xdr:nvSpPr>
        <xdr:cNvPr id="21" name="Text 18"/>
        <xdr:cNvSpPr txBox="1">
          <a:spLocks noChangeArrowheads="1"/>
        </xdr:cNvSpPr>
      </xdr:nvSpPr>
      <xdr:spPr>
        <a:xfrm>
          <a:off x="371475" y="26298525"/>
          <a:ext cx="6448425" cy="2381250"/>
        </a:xfrm>
        <a:prstGeom prst="rect">
          <a:avLst/>
        </a:prstGeom>
        <a:solidFill>
          <a:srgbClr val="FFFFFF"/>
        </a:solidFill>
        <a:ln w="0"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first quarter ended 31 March 2005, the Group recorded a revenue of RM9.1 million and profit after tax of RM2.13 million.  Based on the audited results for Financial year 2004,  the Group's average revenue per quarter (excluding the disposed subsidiaries' results) is RM 9.7 Million. Thus, the first quarter result is slightly below the average by approximately 6% mainly attributed to the lower contribution from the environmental consultancy services segment whose normal trend will normally pick up towards the second half of the year.
Based on the audited results for Financial year 2004, the Group's average profit before tax per quarter (excluding the exceptional gain and the disposed subsidiaries' results) is RM 3.3 Million. For the first quarter ended 31 March 2005, the Group managed to maintain its average profit before tax at RM 3.3 Million. 
</a:t>
          </a:r>
          <a:r>
            <a:rPr lang="en-US" cap="none" sz="1000" b="0" i="0" u="none" baseline="0">
              <a:latin typeface="Times New Roman"/>
              <a:ea typeface="Times New Roman"/>
              <a:cs typeface="Times New Roman"/>
            </a:rPr>
            <a:t>
There is no comparison with the corresponding quarter results in the preceding year as this is the forth set of consolidated results of the Group to be submitted to Bursa Securities.</a:t>
          </a:r>
        </a:p>
      </xdr:txBody>
    </xdr:sp>
    <xdr:clientData/>
  </xdr:twoCellAnchor>
  <xdr:twoCellAnchor>
    <xdr:from>
      <xdr:col>1</xdr:col>
      <xdr:colOff>28575</xdr:colOff>
      <xdr:row>219</xdr:row>
      <xdr:rowOff>152400</xdr:rowOff>
    </xdr:from>
    <xdr:to>
      <xdr:col>9</xdr:col>
      <xdr:colOff>342900</xdr:colOff>
      <xdr:row>223</xdr:row>
      <xdr:rowOff>38100</xdr:rowOff>
    </xdr:to>
    <xdr:sp>
      <xdr:nvSpPr>
        <xdr:cNvPr id="22" name="TextBox 31"/>
        <xdr:cNvSpPr txBox="1">
          <a:spLocks noChangeArrowheads="1"/>
        </xdr:cNvSpPr>
      </xdr:nvSpPr>
      <xdr:spPr>
        <a:xfrm>
          <a:off x="333375" y="36061650"/>
          <a:ext cx="6419850" cy="533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corporate proposals announced from the date of the last quarterly report to the date of this announcement except for the incorporation and acquisition of subsidiaries as disclosed in Note 11 and 12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view="pageBreakPreview" zoomScaleSheetLayoutView="100" workbookViewId="0" topLeftCell="A24">
      <selection activeCell="A41" sqref="A41"/>
    </sheetView>
  </sheetViews>
  <sheetFormatPr defaultColWidth="9.140625" defaultRowHeight="12.75"/>
  <cols>
    <col min="1" max="1" width="33.281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2.28125" style="13" customWidth="1"/>
    <col min="9" max="16384" width="9.140625" style="12" customWidth="1"/>
  </cols>
  <sheetData>
    <row r="1" spans="1:8" ht="12.75">
      <c r="A1" s="14" t="s">
        <v>115</v>
      </c>
      <c r="B1" s="14"/>
      <c r="C1" s="14"/>
      <c r="D1" s="14"/>
      <c r="E1" s="14"/>
      <c r="F1" s="14"/>
      <c r="G1" s="14"/>
      <c r="H1" s="14"/>
    </row>
    <row r="2" spans="1:8" ht="12.75">
      <c r="A2" s="15" t="s">
        <v>116</v>
      </c>
      <c r="B2" s="14"/>
      <c r="C2" s="14"/>
      <c r="D2" s="14"/>
      <c r="E2" s="14"/>
      <c r="F2" s="14"/>
      <c r="G2" s="14"/>
      <c r="H2" s="14"/>
    </row>
    <row r="3" spans="1:8" ht="12.75">
      <c r="A3" s="15"/>
      <c r="B3" s="14"/>
      <c r="C3" s="14"/>
      <c r="D3" s="14"/>
      <c r="E3" s="14"/>
      <c r="F3" s="14"/>
      <c r="G3" s="14"/>
      <c r="H3" s="14"/>
    </row>
    <row r="5" ht="12.75">
      <c r="A5" s="16" t="s">
        <v>37</v>
      </c>
    </row>
    <row r="6" ht="12.75">
      <c r="A6" s="16" t="s">
        <v>148</v>
      </c>
    </row>
    <row r="7" spans="1:2" ht="12.75">
      <c r="A7" s="16" t="s">
        <v>29</v>
      </c>
      <c r="B7" s="13"/>
    </row>
    <row r="8" spans="1:2" ht="12.75">
      <c r="A8" s="16"/>
      <c r="B8" s="13"/>
    </row>
    <row r="9" spans="1:8" ht="12.75">
      <c r="A9" s="16"/>
      <c r="B9" s="83" t="s">
        <v>38</v>
      </c>
      <c r="C9" s="83"/>
      <c r="D9" s="83"/>
      <c r="F9" s="83" t="s">
        <v>43</v>
      </c>
      <c r="G9" s="83"/>
      <c r="H9" s="83"/>
    </row>
    <row r="10" spans="2:8" ht="12.75">
      <c r="B10" s="13"/>
      <c r="C10" s="13"/>
      <c r="D10" s="13" t="s">
        <v>40</v>
      </c>
      <c r="E10" s="13"/>
      <c r="G10" s="13"/>
      <c r="H10" s="13" t="s">
        <v>40</v>
      </c>
    </row>
    <row r="11" spans="2:8" ht="12.75">
      <c r="B11" s="13" t="s">
        <v>39</v>
      </c>
      <c r="C11" s="13"/>
      <c r="D11" s="13" t="s">
        <v>41</v>
      </c>
      <c r="E11" s="13"/>
      <c r="F11" s="13" t="s">
        <v>39</v>
      </c>
      <c r="G11" s="13"/>
      <c r="H11" s="13" t="s">
        <v>41</v>
      </c>
    </row>
    <row r="12" spans="2:8" ht="12.75">
      <c r="B12" s="13" t="s">
        <v>31</v>
      </c>
      <c r="C12" s="13"/>
      <c r="D12" s="13" t="s">
        <v>31</v>
      </c>
      <c r="E12" s="13"/>
      <c r="F12" s="13" t="s">
        <v>42</v>
      </c>
      <c r="G12" s="13"/>
      <c r="H12" s="13" t="s">
        <v>49</v>
      </c>
    </row>
    <row r="13" spans="2:8" ht="12.75">
      <c r="B13" s="17" t="s">
        <v>150</v>
      </c>
      <c r="C13" s="17"/>
      <c r="D13" s="17" t="s">
        <v>152</v>
      </c>
      <c r="E13" s="17"/>
      <c r="F13" s="17" t="s">
        <v>150</v>
      </c>
      <c r="G13" s="17"/>
      <c r="H13" s="17" t="s">
        <v>152</v>
      </c>
    </row>
    <row r="14" spans="2:8" ht="12.75">
      <c r="B14" s="13" t="s">
        <v>6</v>
      </c>
      <c r="D14" s="13" t="s">
        <v>6</v>
      </c>
      <c r="F14" s="13" t="s">
        <v>6</v>
      </c>
      <c r="H14" s="13" t="s">
        <v>6</v>
      </c>
    </row>
    <row r="16" spans="1:8" s="18" customFormat="1" ht="12.75">
      <c r="A16" s="18" t="s">
        <v>11</v>
      </c>
      <c r="B16" s="18">
        <v>9195</v>
      </c>
      <c r="D16" s="19">
        <v>0</v>
      </c>
      <c r="F16" s="18">
        <v>9195</v>
      </c>
      <c r="H16" s="19">
        <v>0</v>
      </c>
    </row>
    <row r="17" spans="4:8" s="18" customFormat="1" ht="12.75">
      <c r="D17" s="19"/>
      <c r="H17" s="19"/>
    </row>
    <row r="18" spans="1:8" s="18" customFormat="1" ht="12.75">
      <c r="A18" s="18" t="s">
        <v>16</v>
      </c>
      <c r="B18" s="18">
        <v>-114</v>
      </c>
      <c r="D18" s="19">
        <v>0</v>
      </c>
      <c r="F18" s="18">
        <v>-114</v>
      </c>
      <c r="H18" s="19">
        <v>0</v>
      </c>
    </row>
    <row r="19" spans="2:8" s="18" customFormat="1" ht="12.75">
      <c r="B19" s="20"/>
      <c r="D19" s="20"/>
      <c r="F19" s="20"/>
      <c r="H19" s="20"/>
    </row>
    <row r="20" spans="1:8" s="18" customFormat="1" ht="12.75">
      <c r="A20" s="18" t="s">
        <v>50</v>
      </c>
      <c r="B20" s="18">
        <f>SUM(B16:B19)</f>
        <v>9081</v>
      </c>
      <c r="D20" s="18">
        <f>SUM(D16:D19)</f>
        <v>0</v>
      </c>
      <c r="F20" s="18">
        <f>SUM(F16:F19)</f>
        <v>9081</v>
      </c>
      <c r="H20" s="18">
        <f>SUM(H16:H19)</f>
        <v>0</v>
      </c>
    </row>
    <row r="21" spans="4:8" s="18" customFormat="1" ht="12.75">
      <c r="D21" s="19"/>
      <c r="H21" s="19"/>
    </row>
    <row r="22" spans="1:8" s="18" customFormat="1" ht="12.75">
      <c r="A22" s="12" t="s">
        <v>51</v>
      </c>
      <c r="B22" s="18">
        <v>-5874</v>
      </c>
      <c r="D22" s="19">
        <v>0</v>
      </c>
      <c r="F22" s="18">
        <v>-5874</v>
      </c>
      <c r="H22" s="19">
        <v>0</v>
      </c>
    </row>
    <row r="23" spans="1:8" s="18" customFormat="1" ht="12.75">
      <c r="A23" s="12"/>
      <c r="D23" s="19"/>
      <c r="H23" s="19"/>
    </row>
    <row r="24" spans="1:8" s="18" customFormat="1" ht="12.75">
      <c r="A24" s="12" t="s">
        <v>17</v>
      </c>
      <c r="B24" s="18">
        <v>212</v>
      </c>
      <c r="D24" s="19">
        <v>0</v>
      </c>
      <c r="F24" s="18">
        <v>212</v>
      </c>
      <c r="H24" s="19">
        <v>0</v>
      </c>
    </row>
    <row r="25" spans="1:8" s="18" customFormat="1" ht="12.75">
      <c r="A25" s="12"/>
      <c r="B25" s="20"/>
      <c r="D25" s="21"/>
      <c r="F25" s="20"/>
      <c r="H25" s="21"/>
    </row>
    <row r="26" spans="1:8" s="18" customFormat="1" ht="12.75">
      <c r="A26" s="12" t="s">
        <v>52</v>
      </c>
      <c r="B26" s="19">
        <f>SUM(B20:B25)</f>
        <v>3419</v>
      </c>
      <c r="C26" s="19">
        <f>SUM(C20:C25)</f>
        <v>0</v>
      </c>
      <c r="D26" s="19">
        <f>SUM(D20:D25)</f>
        <v>0</v>
      </c>
      <c r="F26" s="19">
        <f>SUM(F20:F25)</f>
        <v>3419</v>
      </c>
      <c r="G26" s="19">
        <f>SUM(G20:G25)</f>
        <v>0</v>
      </c>
      <c r="H26" s="19">
        <f>SUM(H20:H25)</f>
        <v>0</v>
      </c>
    </row>
    <row r="27" spans="1:8" s="18" customFormat="1" ht="12.75">
      <c r="A27" s="12"/>
      <c r="B27" s="11"/>
      <c r="C27" s="19"/>
      <c r="D27" s="11"/>
      <c r="F27" s="11"/>
      <c r="G27" s="19"/>
      <c r="H27" s="11"/>
    </row>
    <row r="28" spans="1:8" s="18" customFormat="1" ht="12.75">
      <c r="A28" s="12" t="s">
        <v>24</v>
      </c>
      <c r="B28" s="19">
        <v>-62</v>
      </c>
      <c r="D28" s="19">
        <v>0</v>
      </c>
      <c r="F28" s="19">
        <v>-62</v>
      </c>
      <c r="H28" s="19">
        <v>0</v>
      </c>
    </row>
    <row r="29" spans="1:8" s="18" customFormat="1" ht="12.75">
      <c r="A29" s="12"/>
      <c r="B29" s="21"/>
      <c r="D29" s="21"/>
      <c r="F29" s="21"/>
      <c r="H29" s="21"/>
    </row>
    <row r="30" spans="1:8" s="18" customFormat="1" ht="12.75">
      <c r="A30" s="12" t="s">
        <v>12</v>
      </c>
      <c r="B30" s="19">
        <f>+B26+B28</f>
        <v>3357</v>
      </c>
      <c r="D30" s="19">
        <f>+D26+D28</f>
        <v>0</v>
      </c>
      <c r="F30" s="19">
        <f>+F26+F28</f>
        <v>3357</v>
      </c>
      <c r="H30" s="19">
        <f>+H26+H28</f>
        <v>0</v>
      </c>
    </row>
    <row r="31" spans="1:8" s="18" customFormat="1" ht="12.75">
      <c r="A31" s="12"/>
      <c r="B31" s="19"/>
      <c r="D31" s="19"/>
      <c r="F31" s="19"/>
      <c r="H31" s="19"/>
    </row>
    <row r="32" spans="1:8" s="18" customFormat="1" ht="12.75">
      <c r="A32" s="12" t="s">
        <v>5</v>
      </c>
      <c r="B32" s="19">
        <v>-1217</v>
      </c>
      <c r="D32" s="19">
        <v>0</v>
      </c>
      <c r="F32" s="19">
        <v>-1217</v>
      </c>
      <c r="H32" s="19">
        <v>0</v>
      </c>
    </row>
    <row r="33" spans="1:8" s="18" customFormat="1" ht="12.75">
      <c r="A33" s="12"/>
      <c r="B33" s="21"/>
      <c r="D33" s="21"/>
      <c r="F33" s="21"/>
      <c r="H33" s="21"/>
    </row>
    <row r="34" spans="1:8" s="18" customFormat="1" ht="12.75">
      <c r="A34" s="12" t="s">
        <v>53</v>
      </c>
      <c r="B34" s="22">
        <f>+B30+B32</f>
        <v>2140</v>
      </c>
      <c r="D34" s="22">
        <f>+D30+D32</f>
        <v>0</v>
      </c>
      <c r="F34" s="22">
        <f>+F30+F32</f>
        <v>2140</v>
      </c>
      <c r="H34" s="22">
        <f>+H30+H32</f>
        <v>0</v>
      </c>
    </row>
    <row r="35" spans="2:8" s="18" customFormat="1" ht="12.75">
      <c r="B35" s="23"/>
      <c r="C35" s="23"/>
      <c r="D35" s="11"/>
      <c r="E35" s="23"/>
      <c r="F35" s="23"/>
      <c r="G35" s="23"/>
      <c r="H35" s="11"/>
    </row>
    <row r="36" spans="1:8" s="18" customFormat="1" ht="12.75">
      <c r="A36" s="12" t="s">
        <v>20</v>
      </c>
      <c r="B36" s="18">
        <v>-391</v>
      </c>
      <c r="D36" s="19">
        <v>0</v>
      </c>
      <c r="F36" s="18">
        <v>-391</v>
      </c>
      <c r="H36" s="19">
        <v>0</v>
      </c>
    </row>
    <row r="37" spans="2:8" s="18" customFormat="1" ht="12.75">
      <c r="B37" s="21"/>
      <c r="D37" s="21"/>
      <c r="F37" s="21"/>
      <c r="H37" s="21"/>
    </row>
    <row r="38" spans="1:8" s="18" customFormat="1" ht="13.5" thickBot="1">
      <c r="A38" s="12" t="s">
        <v>54</v>
      </c>
      <c r="B38" s="24">
        <f>SUM(B34:B37)</f>
        <v>1749</v>
      </c>
      <c r="D38" s="24">
        <f>SUM(D34:D37)</f>
        <v>0</v>
      </c>
      <c r="F38" s="24">
        <f>SUM(F34:F37)</f>
        <v>1749</v>
      </c>
      <c r="H38" s="24">
        <f>SUM(H34:H37)</f>
        <v>0</v>
      </c>
    </row>
    <row r="39" spans="1:8" s="18" customFormat="1" ht="13.5" thickTop="1">
      <c r="A39" s="12"/>
      <c r="D39" s="19"/>
      <c r="F39" s="19"/>
      <c r="H39" s="19"/>
    </row>
    <row r="40" spans="1:8" s="18" customFormat="1" ht="13.5" thickBot="1">
      <c r="A40" s="26" t="s">
        <v>177</v>
      </c>
      <c r="B40" s="27">
        <f>Notes!G269</f>
        <v>1.8606382978723406</v>
      </c>
      <c r="C40" s="9"/>
      <c r="D40" s="28" t="s">
        <v>119</v>
      </c>
      <c r="E40" s="9"/>
      <c r="F40" s="27">
        <f>Notes!I269</f>
        <v>1.8606382978723406</v>
      </c>
      <c r="H40" s="29" t="s">
        <v>119</v>
      </c>
    </row>
    <row r="41" spans="1:8" s="18" customFormat="1" ht="13.5" thickTop="1">
      <c r="A41" s="12"/>
      <c r="B41" s="25"/>
      <c r="C41" s="9"/>
      <c r="D41" s="1"/>
      <c r="E41" s="9"/>
      <c r="F41" s="25"/>
      <c r="H41" s="11"/>
    </row>
    <row r="42" spans="4:8" s="18" customFormat="1" ht="12.75">
      <c r="D42" s="19"/>
      <c r="F42" s="19"/>
      <c r="H42" s="19"/>
    </row>
    <row r="43" spans="1:8" s="18" customFormat="1" ht="12.75">
      <c r="A43" s="18" t="s">
        <v>55</v>
      </c>
      <c r="D43" s="19"/>
      <c r="F43" s="19"/>
      <c r="H43" s="19"/>
    </row>
    <row r="44" spans="4:8" s="18" customFormat="1" ht="12.75">
      <c r="D44" s="19"/>
      <c r="F44" s="19"/>
      <c r="H44" s="19"/>
    </row>
    <row r="45" spans="4:8" s="18" customFormat="1" ht="12.75">
      <c r="D45" s="19"/>
      <c r="F45" s="19"/>
      <c r="H45" s="19"/>
    </row>
    <row r="46" spans="4:8" s="18" customFormat="1" ht="12.75">
      <c r="D46" s="19"/>
      <c r="F46" s="19"/>
      <c r="H46" s="19"/>
    </row>
    <row r="47" spans="4:8" s="18" customFormat="1" ht="12.75">
      <c r="D47" s="19"/>
      <c r="F47" s="19"/>
      <c r="H47" s="19"/>
    </row>
    <row r="48" spans="4:8" s="18" customFormat="1" ht="12.75">
      <c r="D48" s="19"/>
      <c r="F48" s="19"/>
      <c r="H48" s="19"/>
    </row>
    <row r="49" spans="1:8" s="18" customFormat="1" ht="12.75">
      <c r="A49" s="66"/>
      <c r="B49" s="66"/>
      <c r="C49" s="66"/>
      <c r="D49" s="66"/>
      <c r="E49" s="66"/>
      <c r="F49" s="66"/>
      <c r="G49" s="66"/>
      <c r="H49" s="66"/>
    </row>
    <row r="50" spans="1:8" s="18" customFormat="1" ht="12.75">
      <c r="A50" s="66"/>
      <c r="B50" s="66"/>
      <c r="C50" s="66"/>
      <c r="D50" s="66"/>
      <c r="E50" s="66"/>
      <c r="F50" s="66"/>
      <c r="G50" s="66"/>
      <c r="H50" s="66"/>
    </row>
    <row r="51" spans="1:8" ht="12.75">
      <c r="A51" s="49"/>
      <c r="B51" s="49"/>
      <c r="C51" s="49"/>
      <c r="D51" s="49"/>
      <c r="E51" s="49"/>
      <c r="F51" s="49"/>
      <c r="G51" s="49"/>
      <c r="H51" s="49"/>
    </row>
  </sheetData>
  <mergeCells count="2">
    <mergeCell ref="F9:H9"/>
    <mergeCell ref="B9:D9"/>
  </mergeCells>
  <printOptions/>
  <pageMargins left="1" right="1" top="0.5" bottom="0.5" header="0.5" footer="0.5"/>
  <pageSetup fitToHeight="1" fitToWidth="1" horizontalDpi="1200" verticalDpi="1200" orientation="portrait"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2"/>
  <sheetViews>
    <sheetView workbookViewId="0" topLeftCell="A17">
      <selection activeCell="B57" sqref="B57"/>
    </sheetView>
  </sheetViews>
  <sheetFormatPr defaultColWidth="9.140625" defaultRowHeight="12.75"/>
  <cols>
    <col min="1" max="1" width="50.140625" style="12" customWidth="1"/>
    <col min="2" max="2" width="12.57421875" style="12" customWidth="1"/>
    <col min="3" max="3" width="1.7109375" style="12" customWidth="1"/>
    <col min="4" max="4" width="12.57421875" style="13" bestFit="1" customWidth="1"/>
    <col min="5" max="5" width="2.00390625" style="12" customWidth="1"/>
    <col min="6" max="6" width="10.28125" style="13" bestFit="1" customWidth="1"/>
    <col min="7" max="7" width="2.00390625" style="12" customWidth="1"/>
    <col min="8" max="8" width="11.28125" style="13" bestFit="1" customWidth="1"/>
    <col min="9" max="16384" width="9.140625" style="12" customWidth="1"/>
  </cols>
  <sheetData>
    <row r="1" ht="12.75">
      <c r="A1" s="14" t="s">
        <v>115</v>
      </c>
    </row>
    <row r="2" ht="12.75">
      <c r="A2" s="15" t="s">
        <v>116</v>
      </c>
    </row>
    <row r="3" ht="12.75">
      <c r="A3" s="15"/>
    </row>
    <row r="5" ht="12.75">
      <c r="A5" s="16" t="s">
        <v>149</v>
      </c>
    </row>
    <row r="6" ht="12.75">
      <c r="A6" s="16" t="s">
        <v>29</v>
      </c>
    </row>
    <row r="7" spans="2:4" ht="12.75">
      <c r="B7" s="13"/>
      <c r="D7" s="13" t="s">
        <v>32</v>
      </c>
    </row>
    <row r="8" spans="2:4" ht="12.75">
      <c r="B8" s="13"/>
      <c r="D8" s="13" t="s">
        <v>33</v>
      </c>
    </row>
    <row r="9" spans="2:4" ht="12.75">
      <c r="B9" s="13" t="s">
        <v>30</v>
      </c>
      <c r="D9" s="13" t="s">
        <v>34</v>
      </c>
    </row>
    <row r="10" spans="2:4" ht="12.75">
      <c r="B10" s="13" t="s">
        <v>56</v>
      </c>
      <c r="D10" s="13" t="s">
        <v>35</v>
      </c>
    </row>
    <row r="11" spans="2:4" ht="12.75">
      <c r="B11" s="13" t="s">
        <v>31</v>
      </c>
      <c r="D11" s="13" t="s">
        <v>36</v>
      </c>
    </row>
    <row r="12" spans="2:4" ht="12.75">
      <c r="B12" s="30" t="s">
        <v>150</v>
      </c>
      <c r="D12" s="30" t="s">
        <v>141</v>
      </c>
    </row>
    <row r="13" spans="2:4" ht="12.75">
      <c r="B13" s="13" t="s">
        <v>6</v>
      </c>
      <c r="D13" s="13" t="s">
        <v>6</v>
      </c>
    </row>
    <row r="15" spans="1:8" s="18" customFormat="1" ht="12.75">
      <c r="A15" s="31" t="s">
        <v>0</v>
      </c>
      <c r="B15" s="18">
        <v>27776</v>
      </c>
      <c r="D15" s="18">
        <v>28002</v>
      </c>
      <c r="F15" s="19"/>
      <c r="H15" s="19"/>
    </row>
    <row r="16" spans="1:8" s="18" customFormat="1" ht="12.75">
      <c r="A16" s="31" t="s">
        <v>10</v>
      </c>
      <c r="B16" s="18">
        <v>11364</v>
      </c>
      <c r="D16" s="18">
        <v>11520</v>
      </c>
      <c r="F16" s="19"/>
      <c r="H16" s="19"/>
    </row>
    <row r="17" spans="1:8" s="18" customFormat="1" ht="12.75">
      <c r="A17" s="31"/>
      <c r="F17" s="19"/>
      <c r="H17" s="19"/>
    </row>
    <row r="18" spans="1:8" s="18" customFormat="1" ht="12.75">
      <c r="A18" s="31" t="s">
        <v>1</v>
      </c>
      <c r="F18" s="19"/>
      <c r="H18" s="19"/>
    </row>
    <row r="19" spans="1:8" s="18" customFormat="1" ht="12.75">
      <c r="A19" s="23" t="s">
        <v>2</v>
      </c>
      <c r="B19" s="32">
        <v>896</v>
      </c>
      <c r="C19" s="23"/>
      <c r="D19" s="32">
        <v>766</v>
      </c>
      <c r="E19" s="23"/>
      <c r="F19" s="11"/>
      <c r="G19" s="23"/>
      <c r="H19" s="19"/>
    </row>
    <row r="20" spans="1:8" s="18" customFormat="1" ht="12.75">
      <c r="A20" s="23" t="s">
        <v>23</v>
      </c>
      <c r="B20" s="33">
        <f>10114+2812+297+1+20+1</f>
        <v>13245</v>
      </c>
      <c r="C20" s="23"/>
      <c r="D20" s="33">
        <v>10866</v>
      </c>
      <c r="E20" s="23"/>
      <c r="F20" s="11"/>
      <c r="G20" s="23"/>
      <c r="H20" s="19"/>
    </row>
    <row r="21" spans="1:8" s="18" customFormat="1" ht="12.75">
      <c r="A21" s="23" t="s">
        <v>7</v>
      </c>
      <c r="B21" s="33">
        <v>794</v>
      </c>
      <c r="C21" s="23"/>
      <c r="D21" s="33">
        <v>666</v>
      </c>
      <c r="E21" s="23"/>
      <c r="F21" s="11"/>
      <c r="G21" s="23"/>
      <c r="H21" s="19"/>
    </row>
    <row r="22" spans="1:8" s="18" customFormat="1" ht="12.75">
      <c r="A22" s="23" t="s">
        <v>3</v>
      </c>
      <c r="B22" s="33">
        <v>23646</v>
      </c>
      <c r="C22" s="23"/>
      <c r="D22" s="33">
        <f>17348+5627</f>
        <v>22975</v>
      </c>
      <c r="E22" s="23"/>
      <c r="F22" s="11"/>
      <c r="G22" s="23"/>
      <c r="H22" s="19"/>
    </row>
    <row r="23" spans="1:8" s="18" customFormat="1" ht="12.75">
      <c r="A23" s="23"/>
      <c r="B23" s="34">
        <f>SUM(B19:B22)</f>
        <v>38581</v>
      </c>
      <c r="C23" s="23"/>
      <c r="D23" s="34">
        <f>SUM(D19:D22)</f>
        <v>35273</v>
      </c>
      <c r="E23" s="23"/>
      <c r="F23" s="11"/>
      <c r="G23" s="23"/>
      <c r="H23" s="19"/>
    </row>
    <row r="24" spans="1:8" s="18" customFormat="1" ht="12.75">
      <c r="A24" s="35" t="s">
        <v>4</v>
      </c>
      <c r="B24" s="33"/>
      <c r="C24" s="23"/>
      <c r="D24" s="33"/>
      <c r="E24" s="23"/>
      <c r="F24" s="11"/>
      <c r="G24" s="23"/>
      <c r="H24" s="19"/>
    </row>
    <row r="25" spans="1:8" s="18" customFormat="1" ht="12.75">
      <c r="A25" s="23" t="s">
        <v>22</v>
      </c>
      <c r="B25" s="33">
        <v>6250</v>
      </c>
      <c r="C25" s="23"/>
      <c r="D25" s="33">
        <v>5293</v>
      </c>
      <c r="E25" s="23"/>
      <c r="F25" s="11"/>
      <c r="G25" s="23"/>
      <c r="H25" s="19"/>
    </row>
    <row r="26" spans="1:8" s="18" customFormat="1" ht="12.75">
      <c r="A26" s="23" t="s">
        <v>25</v>
      </c>
      <c r="B26" s="72">
        <v>504</v>
      </c>
      <c r="C26" s="23"/>
      <c r="D26" s="72">
        <v>504</v>
      </c>
      <c r="E26" s="23"/>
      <c r="F26" s="11"/>
      <c r="G26" s="23"/>
      <c r="H26" s="19"/>
    </row>
    <row r="27" spans="1:8" s="18" customFormat="1" ht="12.75">
      <c r="A27" s="23" t="s">
        <v>5</v>
      </c>
      <c r="B27" s="33">
        <v>567</v>
      </c>
      <c r="C27" s="23"/>
      <c r="D27" s="33">
        <v>567</v>
      </c>
      <c r="E27" s="23"/>
      <c r="F27" s="11"/>
      <c r="G27" s="23"/>
      <c r="H27" s="19"/>
    </row>
    <row r="28" spans="1:8" s="18" customFormat="1" ht="12.75">
      <c r="A28" s="23"/>
      <c r="B28" s="34">
        <f>SUM(B25:B27)</f>
        <v>7321</v>
      </c>
      <c r="C28" s="23"/>
      <c r="D28" s="34">
        <f>SUM(D25:D27)</f>
        <v>6364</v>
      </c>
      <c r="E28" s="23"/>
      <c r="F28" s="11"/>
      <c r="G28" s="23"/>
      <c r="H28" s="19"/>
    </row>
    <row r="29" spans="6:8" s="18" customFormat="1" ht="12.75">
      <c r="F29" s="19"/>
      <c r="H29" s="19"/>
    </row>
    <row r="30" spans="1:8" s="18" customFormat="1" ht="12.75">
      <c r="A30" s="31" t="s">
        <v>146</v>
      </c>
      <c r="B30" s="18">
        <f>+B23-B28</f>
        <v>31260</v>
      </c>
      <c r="D30" s="18">
        <f>+D23-D28</f>
        <v>28909</v>
      </c>
      <c r="F30" s="19"/>
      <c r="H30" s="19"/>
    </row>
    <row r="31" spans="6:8" s="18" customFormat="1" ht="12.75">
      <c r="F31" s="19"/>
      <c r="H31" s="19"/>
    </row>
    <row r="32" spans="2:8" s="18" customFormat="1" ht="13.5" thickBot="1">
      <c r="B32" s="36">
        <f>B30+B15+B16</f>
        <v>70400</v>
      </c>
      <c r="D32" s="36">
        <f>D30+D15+D16</f>
        <v>68431</v>
      </c>
      <c r="F32" s="19"/>
      <c r="H32" s="19"/>
    </row>
    <row r="33" spans="6:8" s="18" customFormat="1" ht="13.5" thickTop="1">
      <c r="F33" s="19"/>
      <c r="H33" s="19"/>
    </row>
    <row r="34" spans="1:4" ht="12.75">
      <c r="A34" s="16" t="s">
        <v>8</v>
      </c>
      <c r="B34" s="18">
        <v>47000</v>
      </c>
      <c r="D34" s="18">
        <v>47000</v>
      </c>
    </row>
    <row r="35" spans="1:4" ht="12.75">
      <c r="A35" s="16" t="s">
        <v>142</v>
      </c>
      <c r="B35" s="23">
        <v>344</v>
      </c>
      <c r="D35" s="23">
        <v>344</v>
      </c>
    </row>
    <row r="36" spans="1:4" ht="12.75">
      <c r="A36" s="16" t="s">
        <v>118</v>
      </c>
      <c r="B36" s="23">
        <v>2577</v>
      </c>
      <c r="C36" s="52"/>
      <c r="D36" s="23">
        <v>2577</v>
      </c>
    </row>
    <row r="37" spans="1:4" ht="12.75">
      <c r="A37" s="16" t="s">
        <v>27</v>
      </c>
      <c r="B37" s="23">
        <v>9842</v>
      </c>
      <c r="C37" s="52"/>
      <c r="D37" s="23">
        <v>8094</v>
      </c>
    </row>
    <row r="38" spans="1:4" ht="12.75">
      <c r="A38" s="16" t="s">
        <v>26</v>
      </c>
      <c r="B38" s="38">
        <f>SUM(B34:B37)</f>
        <v>59763</v>
      </c>
      <c r="D38" s="38">
        <f>SUM(D34:D37)</f>
        <v>58015</v>
      </c>
    </row>
    <row r="39" spans="1:4" ht="12.75">
      <c r="A39" s="16" t="s">
        <v>20</v>
      </c>
      <c r="B39" s="23">
        <v>3129</v>
      </c>
      <c r="D39" s="23">
        <v>2787</v>
      </c>
    </row>
    <row r="40" spans="1:4" ht="12.75">
      <c r="A40" s="16" t="s">
        <v>28</v>
      </c>
      <c r="B40" s="10">
        <v>3600</v>
      </c>
      <c r="D40" s="10">
        <v>3721</v>
      </c>
    </row>
    <row r="41" spans="1:4" ht="12.75">
      <c r="A41" s="16" t="s">
        <v>9</v>
      </c>
      <c r="B41" s="23">
        <v>3908</v>
      </c>
      <c r="D41" s="23">
        <v>3908</v>
      </c>
    </row>
    <row r="42" spans="1:4" ht="13.5" thickBot="1">
      <c r="A42" s="16"/>
      <c r="B42" s="36">
        <f>SUM(B38:B41)</f>
        <v>70400</v>
      </c>
      <c r="D42" s="36">
        <f>SUM(D38:D41)</f>
        <v>68431</v>
      </c>
    </row>
    <row r="43" spans="1:8" ht="13.5" thickTop="1">
      <c r="A43" s="39"/>
      <c r="B43" s="40"/>
      <c r="F43" s="41"/>
      <c r="H43" s="42"/>
    </row>
    <row r="44" spans="1:8" ht="12.75">
      <c r="A44" s="67" t="s">
        <v>114</v>
      </c>
      <c r="B44" s="71">
        <f>(+B38-B16)/94000</f>
        <v>0.5148829787234043</v>
      </c>
      <c r="C44" s="71"/>
      <c r="D44" s="71">
        <f>(+D38-D16)/94000</f>
        <v>0.4946276595744681</v>
      </c>
      <c r="F44" s="41"/>
      <c r="H44" s="42"/>
    </row>
    <row r="45" spans="1:8" ht="12.75">
      <c r="A45" s="67" t="s">
        <v>120</v>
      </c>
      <c r="B45" s="68"/>
      <c r="C45" s="68"/>
      <c r="D45" s="68"/>
      <c r="F45" s="41"/>
      <c r="H45" s="42"/>
    </row>
    <row r="46" spans="1:8" ht="12.75">
      <c r="A46" s="39"/>
      <c r="B46" s="40"/>
      <c r="F46" s="41"/>
      <c r="H46" s="42"/>
    </row>
    <row r="47" spans="1:9" ht="12.75">
      <c r="A47" s="18" t="s">
        <v>57</v>
      </c>
      <c r="B47" s="43"/>
      <c r="F47" s="44"/>
      <c r="H47" s="45"/>
      <c r="I47" s="46"/>
    </row>
    <row r="48" spans="1:9" ht="12.75">
      <c r="A48" s="18"/>
      <c r="B48" s="43"/>
      <c r="F48" s="44"/>
      <c r="H48" s="45"/>
      <c r="I48" s="46"/>
    </row>
    <row r="49" ht="12.75">
      <c r="A49" s="18" t="s">
        <v>58</v>
      </c>
    </row>
    <row r="50" ht="12.75">
      <c r="A50" s="18"/>
    </row>
    <row r="51" ht="12.75">
      <c r="A51" s="18"/>
    </row>
    <row r="52" ht="12.75">
      <c r="A52" s="18"/>
    </row>
  </sheetData>
  <printOptions/>
  <pageMargins left="1" right="1" top="0.5" bottom="0.5" header="0.5" footer="0.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B32" sqref="B32"/>
    </sheetView>
  </sheetViews>
  <sheetFormatPr defaultColWidth="9.140625" defaultRowHeight="12.75"/>
  <cols>
    <col min="1" max="1" width="30.00390625" style="12" customWidth="1"/>
    <col min="2" max="2" width="10.421875" style="18" customWidth="1"/>
    <col min="3" max="4" width="11.421875" style="18" customWidth="1"/>
    <col min="5" max="7" width="12.7109375" style="18" customWidth="1"/>
    <col min="8" max="16384" width="9.140625" style="12" customWidth="1"/>
  </cols>
  <sheetData>
    <row r="1" ht="12.75">
      <c r="A1" s="14" t="s">
        <v>115</v>
      </c>
    </row>
    <row r="2" ht="12.75">
      <c r="A2" s="15" t="s">
        <v>116</v>
      </c>
    </row>
    <row r="3" ht="12.75">
      <c r="A3" s="47"/>
    </row>
    <row r="5" ht="12.75">
      <c r="A5" s="16" t="s">
        <v>59</v>
      </c>
    </row>
    <row r="6" ht="12.75">
      <c r="A6" s="16" t="s">
        <v>151</v>
      </c>
    </row>
    <row r="7" ht="12.75">
      <c r="A7" s="16" t="s">
        <v>29</v>
      </c>
    </row>
    <row r="8" ht="12.75">
      <c r="A8" s="16"/>
    </row>
    <row r="9" spans="4:6" ht="12.75">
      <c r="D9" s="84" t="s">
        <v>154</v>
      </c>
      <c r="E9" s="84"/>
      <c r="F9" s="18" t="s">
        <v>155</v>
      </c>
    </row>
    <row r="10" spans="3:8" ht="12.75">
      <c r="C10" s="19" t="s">
        <v>60</v>
      </c>
      <c r="D10" s="19" t="s">
        <v>60</v>
      </c>
      <c r="E10" s="19" t="s">
        <v>121</v>
      </c>
      <c r="F10" s="19" t="s">
        <v>156</v>
      </c>
      <c r="H10" s="13"/>
    </row>
    <row r="11" spans="3:8" ht="12.75">
      <c r="C11" s="19" t="s">
        <v>47</v>
      </c>
      <c r="D11" s="19" t="s">
        <v>143</v>
      </c>
      <c r="E11" s="19" t="s">
        <v>122</v>
      </c>
      <c r="F11" s="19" t="s">
        <v>157</v>
      </c>
      <c r="G11" s="19" t="s">
        <v>19</v>
      </c>
      <c r="H11" s="13"/>
    </row>
    <row r="12" spans="3:8" ht="12.75">
      <c r="C12" s="19"/>
      <c r="D12" s="19"/>
      <c r="E12" s="19"/>
      <c r="F12" s="19"/>
      <c r="G12" s="19"/>
      <c r="H12" s="13"/>
    </row>
    <row r="13" spans="3:8" ht="12.75">
      <c r="C13" s="19" t="s">
        <v>6</v>
      </c>
      <c r="D13" s="19" t="s">
        <v>6</v>
      </c>
      <c r="E13" s="19" t="s">
        <v>6</v>
      </c>
      <c r="F13" s="19" t="s">
        <v>6</v>
      </c>
      <c r="G13" s="19" t="s">
        <v>6</v>
      </c>
      <c r="H13" s="13"/>
    </row>
    <row r="14" spans="3:8" ht="12.75">
      <c r="C14" s="37"/>
      <c r="D14" s="37"/>
      <c r="G14" s="37"/>
      <c r="H14" s="13"/>
    </row>
    <row r="15" spans="1:7" ht="12.75">
      <c r="A15" s="12" t="s">
        <v>153</v>
      </c>
      <c r="C15" s="23">
        <v>47000</v>
      </c>
      <c r="D15" s="23">
        <v>344</v>
      </c>
      <c r="E15" s="23">
        <v>2577</v>
      </c>
      <c r="F15" s="23">
        <v>8093</v>
      </c>
      <c r="G15" s="23">
        <f>SUM(C15:F15)</f>
        <v>58014</v>
      </c>
    </row>
    <row r="16" spans="3:7" ht="12.75">
      <c r="C16" s="37"/>
      <c r="D16" s="37"/>
      <c r="G16" s="37"/>
    </row>
    <row r="17" spans="1:7" ht="12.75">
      <c r="A17" s="12" t="s">
        <v>54</v>
      </c>
      <c r="C17" s="23">
        <v>0</v>
      </c>
      <c r="D17" s="23">
        <v>0</v>
      </c>
      <c r="E17" s="18">
        <v>0</v>
      </c>
      <c r="F17" s="18">
        <f>'IS'!F38</f>
        <v>1749</v>
      </c>
      <c r="G17" s="37">
        <f>SUM(C17:F17)</f>
        <v>1749</v>
      </c>
    </row>
    <row r="19" spans="1:7" ht="13.5" thickBot="1">
      <c r="A19" s="48" t="s">
        <v>144</v>
      </c>
      <c r="C19" s="36">
        <f>SUM(C15:C18)</f>
        <v>47000</v>
      </c>
      <c r="D19" s="36">
        <f>SUM(D15:D18)</f>
        <v>344</v>
      </c>
      <c r="E19" s="36">
        <f>SUM(E15:E18)</f>
        <v>2577</v>
      </c>
      <c r="F19" s="36">
        <f>SUM(F15:F18)</f>
        <v>9842</v>
      </c>
      <c r="G19" s="36">
        <f>SUM(G15:G18)</f>
        <v>59763</v>
      </c>
    </row>
    <row r="20" ht="13.5" thickTop="1"/>
    <row r="22" ht="12.75">
      <c r="A22" s="18" t="s">
        <v>57</v>
      </c>
    </row>
    <row r="23" ht="12.75">
      <c r="A23" s="18"/>
    </row>
    <row r="24" ht="12.75">
      <c r="A24" s="18"/>
    </row>
    <row r="25" ht="12.75">
      <c r="A25" s="18"/>
    </row>
    <row r="26" ht="12.75">
      <c r="A26" s="18"/>
    </row>
    <row r="27" ht="12.75">
      <c r="A27" s="18"/>
    </row>
    <row r="28" ht="12.75">
      <c r="H28" s="49"/>
    </row>
  </sheetData>
  <mergeCells count="1">
    <mergeCell ref="D9:E9"/>
  </mergeCells>
  <printOptions horizontalCentered="1"/>
  <pageMargins left="1" right="1"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29" sqref="C29"/>
    </sheetView>
  </sheetViews>
  <sheetFormatPr defaultColWidth="9.140625" defaultRowHeight="12.75"/>
  <cols>
    <col min="1" max="1" width="42.00390625" style="12" customWidth="1"/>
    <col min="2" max="2" width="3.421875" style="12" customWidth="1"/>
    <col min="3" max="3" width="14.57421875" style="9" bestFit="1" customWidth="1"/>
    <col min="4" max="4" width="1.7109375" style="12" customWidth="1"/>
    <col min="5" max="5" width="12.8515625" style="12" customWidth="1"/>
    <col min="6" max="16384" width="9.140625" style="12" customWidth="1"/>
  </cols>
  <sheetData>
    <row r="1" ht="12.75">
      <c r="A1" s="14" t="s">
        <v>115</v>
      </c>
    </row>
    <row r="2" ht="12.75">
      <c r="A2" s="15" t="s">
        <v>116</v>
      </c>
    </row>
    <row r="3" ht="12.75">
      <c r="A3" s="47"/>
    </row>
    <row r="5" ht="12.75">
      <c r="A5" s="16" t="s">
        <v>61</v>
      </c>
    </row>
    <row r="6" ht="12.75">
      <c r="A6" s="16" t="s">
        <v>151</v>
      </c>
    </row>
    <row r="7" spans="1:3" ht="12.75">
      <c r="A7" s="16" t="s">
        <v>62</v>
      </c>
      <c r="C7" s="50"/>
    </row>
    <row r="8" spans="1:5" ht="12.75">
      <c r="A8" s="16"/>
      <c r="C8" s="13"/>
      <c r="E8" s="13"/>
    </row>
    <row r="9" spans="1:5" ht="12.75">
      <c r="A9" s="16"/>
      <c r="C9" s="13"/>
      <c r="E9" s="13"/>
    </row>
    <row r="10" spans="1:5" ht="12.75">
      <c r="A10" s="16"/>
      <c r="C10" s="13" t="s">
        <v>63</v>
      </c>
      <c r="D10" s="13"/>
      <c r="E10" s="13" t="s">
        <v>63</v>
      </c>
    </row>
    <row r="11" spans="1:5" ht="12.75">
      <c r="A11" s="16"/>
      <c r="C11" s="13" t="s">
        <v>39</v>
      </c>
      <c r="E11" s="13" t="s">
        <v>40</v>
      </c>
    </row>
    <row r="12" spans="1:5" ht="12.75">
      <c r="A12" s="16"/>
      <c r="C12" s="13" t="s">
        <v>31</v>
      </c>
      <c r="E12" s="13" t="s">
        <v>49</v>
      </c>
    </row>
    <row r="13" spans="1:5" ht="12.75">
      <c r="A13" s="16"/>
      <c r="B13" s="16"/>
      <c r="C13" s="61" t="s">
        <v>150</v>
      </c>
      <c r="D13" s="61"/>
      <c r="E13" s="61" t="s">
        <v>152</v>
      </c>
    </row>
    <row r="14" spans="1:5" ht="12.75">
      <c r="A14" s="16"/>
      <c r="C14" s="51" t="s">
        <v>6</v>
      </c>
      <c r="D14" s="51"/>
      <c r="E14" s="51" t="s">
        <v>6</v>
      </c>
    </row>
    <row r="15" spans="1:3" ht="12.75">
      <c r="A15" s="16"/>
      <c r="C15" s="50"/>
    </row>
    <row r="16" spans="1:5" ht="12.75">
      <c r="A16" s="16" t="s">
        <v>174</v>
      </c>
      <c r="C16" s="9">
        <v>1201</v>
      </c>
      <c r="D16" s="18"/>
      <c r="E16" s="9">
        <v>0</v>
      </c>
    </row>
    <row r="17" spans="1:5" ht="12.75">
      <c r="A17" s="16"/>
      <c r="D17" s="18"/>
      <c r="E17" s="9"/>
    </row>
    <row r="18" spans="1:5" ht="12.75">
      <c r="A18" s="16" t="s">
        <v>173</v>
      </c>
      <c r="C18" s="9">
        <v>-348</v>
      </c>
      <c r="D18" s="18"/>
      <c r="E18" s="9">
        <v>0</v>
      </c>
    </row>
    <row r="19" spans="3:5" ht="12.75">
      <c r="C19" s="10"/>
      <c r="D19" s="18"/>
      <c r="E19" s="9"/>
    </row>
    <row r="20" spans="1:5" ht="12.75">
      <c r="A20" s="16" t="s">
        <v>145</v>
      </c>
      <c r="C20" s="10">
        <v>-182</v>
      </c>
      <c r="D20" s="18"/>
      <c r="E20" s="9">
        <v>0</v>
      </c>
    </row>
    <row r="21" spans="3:5" ht="12.75">
      <c r="C21" s="64"/>
      <c r="D21" s="18"/>
      <c r="E21" s="64"/>
    </row>
    <row r="22" spans="1:5" ht="12.75">
      <c r="A22" s="12" t="s">
        <v>123</v>
      </c>
      <c r="C22" s="10">
        <f>SUM(C16:C21)</f>
        <v>671</v>
      </c>
      <c r="D22" s="18"/>
      <c r="E22" s="10">
        <f>E16+E18+E20</f>
        <v>0</v>
      </c>
    </row>
    <row r="23" spans="3:5" ht="12.75">
      <c r="C23" s="10"/>
      <c r="D23" s="18"/>
      <c r="E23" s="10"/>
    </row>
    <row r="24" spans="1:5" ht="12.75">
      <c r="A24" s="16" t="s">
        <v>158</v>
      </c>
      <c r="C24" s="10">
        <v>22975</v>
      </c>
      <c r="D24" s="18"/>
      <c r="E24" s="10">
        <v>0</v>
      </c>
    </row>
    <row r="25" spans="1:5" ht="12.75">
      <c r="A25" s="16"/>
      <c r="C25" s="10"/>
      <c r="D25" s="18"/>
      <c r="E25" s="10"/>
    </row>
    <row r="26" spans="1:5" ht="12.75">
      <c r="A26" s="12" t="s">
        <v>112</v>
      </c>
      <c r="C26" s="10">
        <v>0</v>
      </c>
      <c r="D26" s="18"/>
      <c r="E26" s="10">
        <v>0</v>
      </c>
    </row>
    <row r="27" spans="3:5" ht="12.75">
      <c r="C27" s="10"/>
      <c r="D27" s="18"/>
      <c r="E27" s="10"/>
    </row>
    <row r="28" spans="1:5" ht="13.5" thickBot="1">
      <c r="A28" s="16" t="s">
        <v>159</v>
      </c>
      <c r="C28" s="65">
        <f>SUM(C22:C27)</f>
        <v>23646</v>
      </c>
      <c r="D28" s="18"/>
      <c r="E28" s="65">
        <f>SUM(E22:E27)</f>
        <v>0</v>
      </c>
    </row>
    <row r="29" spans="3:5" ht="13.5" thickTop="1">
      <c r="C29" s="63"/>
      <c r="E29" s="23"/>
    </row>
    <row r="30" spans="3:5" ht="12.75">
      <c r="C30" s="69"/>
      <c r="E30" s="23"/>
    </row>
    <row r="31" ht="12.75">
      <c r="A31" s="18" t="s">
        <v>57</v>
      </c>
    </row>
    <row r="33" spans="3:8" s="18" customFormat="1" ht="12.75">
      <c r="C33" s="9"/>
      <c r="D33" s="19"/>
      <c r="F33" s="19"/>
      <c r="H33" s="19"/>
    </row>
    <row r="34" spans="3:8" s="18" customFormat="1" ht="12.75">
      <c r="C34" s="9"/>
      <c r="D34" s="19"/>
      <c r="F34" s="19"/>
      <c r="H34" s="19"/>
    </row>
    <row r="35" spans="3:8" ht="12.75">
      <c r="C35" s="50"/>
      <c r="D35" s="13"/>
      <c r="F35" s="13"/>
      <c r="H35" s="13"/>
    </row>
    <row r="36" spans="3:8" ht="12.75">
      <c r="C36" s="50"/>
      <c r="D36" s="13"/>
      <c r="F36" s="13"/>
      <c r="H36" s="13"/>
    </row>
    <row r="37" spans="3:8" ht="12.75">
      <c r="C37" s="50"/>
      <c r="D37" s="13"/>
      <c r="F37" s="13"/>
      <c r="H37" s="13"/>
    </row>
    <row r="38" spans="3:8" ht="12.75">
      <c r="C38" s="50"/>
      <c r="D38" s="13"/>
      <c r="F38" s="13"/>
      <c r="H38" s="13"/>
    </row>
    <row r="39" spans="3:8" ht="12.75">
      <c r="C39" s="50"/>
      <c r="D39" s="13"/>
      <c r="F39" s="13"/>
      <c r="H39" s="13"/>
    </row>
    <row r="40" spans="3:8" ht="12.75">
      <c r="C40" s="50"/>
      <c r="D40" s="13"/>
      <c r="F40" s="13"/>
      <c r="H40" s="13"/>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L289"/>
  <sheetViews>
    <sheetView tabSelected="1" view="pageBreakPreview" zoomScale="75" zoomScaleSheetLayoutView="75" workbookViewId="0" topLeftCell="A259">
      <selection activeCell="B270" sqref="B270"/>
    </sheetView>
  </sheetViews>
  <sheetFormatPr defaultColWidth="9.140625" defaultRowHeight="12.75"/>
  <cols>
    <col min="1" max="1" width="4.57421875" style="54" customWidth="1"/>
    <col min="2" max="2" width="11.57421875" style="12" customWidth="1"/>
    <col min="3" max="3" width="14.7109375" style="12" customWidth="1"/>
    <col min="4" max="4" width="9.28125" style="12" bestFit="1" customWidth="1"/>
    <col min="5" max="6" width="12.8515625" style="12" customWidth="1"/>
    <col min="7" max="7" width="9.8515625" style="12" customWidth="1"/>
    <col min="8" max="8" width="9.28125" style="12" bestFit="1" customWidth="1"/>
    <col min="9" max="9" width="11.140625" style="12" customWidth="1"/>
    <col min="10" max="10" width="9.28125" style="12" customWidth="1"/>
    <col min="11" max="11" width="9.28125" style="12" bestFit="1" customWidth="1"/>
    <col min="12" max="16384" width="9.140625" style="12" customWidth="1"/>
  </cols>
  <sheetData>
    <row r="1" ht="12.75">
      <c r="A1" s="14" t="s">
        <v>115</v>
      </c>
    </row>
    <row r="2" ht="12.75">
      <c r="A2" s="76" t="s">
        <v>116</v>
      </c>
    </row>
    <row r="3" ht="12.75">
      <c r="A3" s="14"/>
    </row>
    <row r="5" ht="12.75">
      <c r="A5" s="54" t="s">
        <v>64</v>
      </c>
    </row>
    <row r="8" spans="1:2" ht="12.75">
      <c r="A8" s="55" t="s">
        <v>21</v>
      </c>
      <c r="B8" s="16" t="s">
        <v>65</v>
      </c>
    </row>
    <row r="12" ht="12.75">
      <c r="L12" s="52"/>
    </row>
    <row r="24" spans="1:2" ht="12.75">
      <c r="A24" s="55" t="s">
        <v>18</v>
      </c>
      <c r="B24" s="16" t="s">
        <v>66</v>
      </c>
    </row>
    <row r="29" spans="1:2" ht="12.75">
      <c r="A29" s="55" t="s">
        <v>67</v>
      </c>
      <c r="B29" s="16" t="s">
        <v>68</v>
      </c>
    </row>
    <row r="30" spans="1:2" ht="12.75">
      <c r="A30" s="55"/>
      <c r="B30" s="16"/>
    </row>
    <row r="31" spans="1:3" ht="12.75">
      <c r="A31" s="55"/>
      <c r="B31" s="50" t="s">
        <v>170</v>
      </c>
      <c r="C31" s="50"/>
    </row>
    <row r="32" spans="1:3" ht="12.75">
      <c r="A32" s="55"/>
      <c r="B32" s="50"/>
      <c r="C32" s="50"/>
    </row>
    <row r="33" spans="2:3" ht="12.75">
      <c r="B33" s="50"/>
      <c r="C33" s="50"/>
    </row>
    <row r="34" spans="1:2" ht="12.75">
      <c r="A34" s="55" t="s">
        <v>14</v>
      </c>
      <c r="B34" s="16" t="s">
        <v>69</v>
      </c>
    </row>
    <row r="36" ht="12.75">
      <c r="B36" s="12" t="s">
        <v>70</v>
      </c>
    </row>
    <row r="39" spans="1:2" ht="12.75">
      <c r="A39" s="55" t="s">
        <v>71</v>
      </c>
      <c r="B39" s="16" t="s">
        <v>72</v>
      </c>
    </row>
    <row r="41" ht="12.75">
      <c r="B41" s="12" t="s">
        <v>73</v>
      </c>
    </row>
    <row r="42" ht="12.75">
      <c r="B42" s="12" t="s">
        <v>74</v>
      </c>
    </row>
    <row r="45" spans="1:2" ht="12.75">
      <c r="A45" s="55" t="s">
        <v>75</v>
      </c>
      <c r="B45" s="56" t="s">
        <v>76</v>
      </c>
    </row>
    <row r="52" spans="1:2" ht="12.75">
      <c r="A52" s="70" t="s">
        <v>77</v>
      </c>
      <c r="B52" s="16" t="s">
        <v>126</v>
      </c>
    </row>
    <row r="59" spans="1:2" ht="12.75">
      <c r="A59" s="70" t="s">
        <v>15</v>
      </c>
      <c r="B59" s="56" t="s">
        <v>44</v>
      </c>
    </row>
    <row r="60" spans="1:2" ht="12.75">
      <c r="A60" s="55"/>
      <c r="B60" s="16"/>
    </row>
    <row r="61" ht="12.75">
      <c r="B61" s="50" t="s">
        <v>127</v>
      </c>
    </row>
    <row r="63" spans="2:10" ht="12.75">
      <c r="B63" s="50"/>
      <c r="C63" s="50"/>
      <c r="D63" s="50"/>
      <c r="J63" s="51" t="s">
        <v>63</v>
      </c>
    </row>
    <row r="64" spans="2:10" ht="12.75">
      <c r="B64" s="50"/>
      <c r="C64" s="50"/>
      <c r="D64" s="50"/>
      <c r="E64" s="51" t="s">
        <v>135</v>
      </c>
      <c r="F64" s="51" t="s">
        <v>135</v>
      </c>
      <c r="G64" s="12" t="s">
        <v>138</v>
      </c>
      <c r="H64" s="50"/>
      <c r="I64" s="50"/>
      <c r="J64" s="2" t="s">
        <v>31</v>
      </c>
    </row>
    <row r="65" spans="2:10" ht="12.75">
      <c r="B65" s="3"/>
      <c r="C65" s="50"/>
      <c r="D65" s="2"/>
      <c r="E65" s="51" t="s">
        <v>136</v>
      </c>
      <c r="F65" s="51" t="s">
        <v>160</v>
      </c>
      <c r="G65" s="51" t="s">
        <v>139</v>
      </c>
      <c r="H65" s="50"/>
      <c r="I65" s="50"/>
      <c r="J65" s="2" t="s">
        <v>78</v>
      </c>
    </row>
    <row r="66" spans="2:10" ht="12.75">
      <c r="B66" s="3"/>
      <c r="C66" s="50"/>
      <c r="D66" s="2"/>
      <c r="E66" s="5" t="s">
        <v>137</v>
      </c>
      <c r="F66" s="5" t="s">
        <v>137</v>
      </c>
      <c r="G66" s="5" t="s">
        <v>137</v>
      </c>
      <c r="H66" s="5" t="s">
        <v>140</v>
      </c>
      <c r="I66" s="5" t="s">
        <v>128</v>
      </c>
      <c r="J66" s="5" t="s">
        <v>141</v>
      </c>
    </row>
    <row r="67" spans="2:7" ht="12.75">
      <c r="B67" s="3"/>
      <c r="C67" s="50"/>
      <c r="D67" s="4"/>
      <c r="E67" s="74"/>
      <c r="F67" s="74"/>
      <c r="G67" s="5"/>
    </row>
    <row r="68" spans="2:10" ht="12.75">
      <c r="B68" s="3"/>
      <c r="C68" s="50"/>
      <c r="D68" s="2"/>
      <c r="E68" s="2" t="s">
        <v>6</v>
      </c>
      <c r="F68" s="2" t="s">
        <v>6</v>
      </c>
      <c r="G68" s="2" t="s">
        <v>6</v>
      </c>
      <c r="H68" s="2" t="s">
        <v>6</v>
      </c>
      <c r="I68" s="2" t="s">
        <v>6</v>
      </c>
      <c r="J68" s="2" t="s">
        <v>6</v>
      </c>
    </row>
    <row r="69" spans="2:10" ht="12.75">
      <c r="B69" s="3"/>
      <c r="C69" s="50"/>
      <c r="D69" s="6"/>
      <c r="E69" s="57"/>
      <c r="F69" s="57"/>
      <c r="G69" s="3"/>
      <c r="H69" s="3"/>
      <c r="I69" s="3"/>
      <c r="J69" s="3"/>
    </row>
    <row r="70" spans="2:10" ht="12.75">
      <c r="B70" s="3" t="s">
        <v>129</v>
      </c>
      <c r="C70" s="50"/>
      <c r="D70" s="50"/>
      <c r="E70" s="7">
        <v>7145</v>
      </c>
      <c r="F70" s="7">
        <v>0</v>
      </c>
      <c r="G70" s="7">
        <v>2050</v>
      </c>
      <c r="H70" s="7"/>
      <c r="I70" s="7">
        <v>0</v>
      </c>
      <c r="J70" s="7">
        <f>SUM(E70:I70)</f>
        <v>9195</v>
      </c>
    </row>
    <row r="71" spans="2:10" ht="12.75">
      <c r="B71" s="3" t="s">
        <v>130</v>
      </c>
      <c r="C71" s="50"/>
      <c r="D71" s="50"/>
      <c r="E71" s="75"/>
      <c r="F71" s="1"/>
      <c r="G71" s="7">
        <v>789</v>
      </c>
      <c r="H71" s="7">
        <v>442</v>
      </c>
      <c r="I71" s="7">
        <v>-1231</v>
      </c>
      <c r="J71" s="7">
        <f>SUM(E71:I71)</f>
        <v>0</v>
      </c>
    </row>
    <row r="72" spans="2:10" ht="13.5" thickBot="1">
      <c r="B72" s="3" t="s">
        <v>131</v>
      </c>
      <c r="C72" s="50"/>
      <c r="D72" s="50"/>
      <c r="E72" s="8">
        <f>E70+E71</f>
        <v>7145</v>
      </c>
      <c r="F72" s="8"/>
      <c r="G72" s="8">
        <f>SUM(G70:G71)</f>
        <v>2839</v>
      </c>
      <c r="H72" s="8">
        <f>SUM(H70:H71)</f>
        <v>442</v>
      </c>
      <c r="I72" s="8">
        <f>SUM(I70:I71)</f>
        <v>-1231</v>
      </c>
      <c r="J72" s="8">
        <f>SUM(J70:J71)</f>
        <v>9195</v>
      </c>
    </row>
    <row r="73" spans="2:10" ht="13.5" thickTop="1">
      <c r="B73" s="3"/>
      <c r="C73" s="50"/>
      <c r="D73" s="7"/>
      <c r="E73" s="7"/>
      <c r="F73" s="7"/>
      <c r="G73" s="7"/>
      <c r="H73" s="7"/>
      <c r="I73" s="7"/>
      <c r="J73" s="7"/>
    </row>
    <row r="74" spans="2:10" ht="12.75">
      <c r="B74" s="3" t="s">
        <v>132</v>
      </c>
      <c r="C74" s="50"/>
      <c r="D74" s="7"/>
      <c r="E74" s="7">
        <v>2523</v>
      </c>
      <c r="F74" s="7">
        <v>-48</v>
      </c>
      <c r="G74" s="7">
        <v>1293</v>
      </c>
      <c r="H74" s="7">
        <v>-289</v>
      </c>
      <c r="I74" s="7">
        <v>0</v>
      </c>
      <c r="J74" s="7">
        <f>SUM(E74:I74)</f>
        <v>3479</v>
      </c>
    </row>
    <row r="75" spans="2:10" ht="12.75">
      <c r="B75" s="3" t="s">
        <v>133</v>
      </c>
      <c r="C75" s="50"/>
      <c r="D75" s="7"/>
      <c r="E75" s="7">
        <v>0</v>
      </c>
      <c r="F75" s="7"/>
      <c r="G75" s="7">
        <v>0</v>
      </c>
      <c r="H75" s="7"/>
      <c r="I75" s="7"/>
      <c r="J75" s="7">
        <f>SUM(E75:I75)</f>
        <v>0</v>
      </c>
    </row>
    <row r="76" spans="2:10" ht="13.5" thickBot="1">
      <c r="B76" s="50" t="s">
        <v>134</v>
      </c>
      <c r="C76" s="50"/>
      <c r="D76" s="9"/>
      <c r="E76" s="8">
        <f>SUM(E74:E75)</f>
        <v>2523</v>
      </c>
      <c r="F76" s="8"/>
      <c r="G76" s="8">
        <f>SUM(G74:G75)</f>
        <v>1293</v>
      </c>
      <c r="H76" s="8">
        <f>SUM(H74:H75)</f>
        <v>-289</v>
      </c>
      <c r="I76" s="8">
        <f>SUM(I74:I75)</f>
        <v>0</v>
      </c>
      <c r="J76" s="8">
        <f>SUM(J74:J75)</f>
        <v>3479</v>
      </c>
    </row>
    <row r="77" ht="13.5" thickTop="1"/>
    <row r="78" ht="12.75">
      <c r="B78" s="12" t="s">
        <v>167</v>
      </c>
    </row>
    <row r="79" ht="12.75">
      <c r="B79" s="12" t="s">
        <v>168</v>
      </c>
    </row>
    <row r="83" spans="2:10" ht="12.75">
      <c r="B83" s="3"/>
      <c r="E83" s="1"/>
      <c r="F83" s="1"/>
      <c r="G83" s="1"/>
      <c r="H83" s="1"/>
      <c r="I83" s="1"/>
      <c r="J83" s="1"/>
    </row>
    <row r="84" spans="1:8" ht="12.75">
      <c r="A84" s="70" t="s">
        <v>79</v>
      </c>
      <c r="B84" s="16" t="s">
        <v>80</v>
      </c>
      <c r="H84" s="43"/>
    </row>
    <row r="91" spans="1:2" ht="12.75">
      <c r="A91" s="55" t="s">
        <v>81</v>
      </c>
      <c r="B91" s="16" t="s">
        <v>124</v>
      </c>
    </row>
    <row r="109" spans="1:2" ht="12.75">
      <c r="A109" s="55" t="s">
        <v>82</v>
      </c>
      <c r="B109" s="16" t="s">
        <v>176</v>
      </c>
    </row>
    <row r="118" spans="1:6" s="16" customFormat="1" ht="27" customHeight="1">
      <c r="A118" s="54"/>
      <c r="B118" s="16" t="s">
        <v>161</v>
      </c>
      <c r="E118" s="82" t="s">
        <v>162</v>
      </c>
      <c r="F118" s="81" t="s">
        <v>163</v>
      </c>
    </row>
    <row r="119" spans="2:6" ht="12.75">
      <c r="B119" s="12" t="s">
        <v>164</v>
      </c>
      <c r="E119" s="13">
        <v>90</v>
      </c>
      <c r="F119" s="13">
        <v>45</v>
      </c>
    </row>
    <row r="120" spans="2:6" ht="12.75">
      <c r="B120" s="12" t="s">
        <v>165</v>
      </c>
      <c r="E120" s="13">
        <v>40</v>
      </c>
      <c r="F120" s="13">
        <v>20</v>
      </c>
    </row>
    <row r="121" spans="2:6" ht="12.75">
      <c r="B121" s="12" t="s">
        <v>166</v>
      </c>
      <c r="E121" s="13">
        <v>30</v>
      </c>
      <c r="F121" s="13">
        <v>15</v>
      </c>
    </row>
    <row r="123" spans="1:6" s="16" customFormat="1" ht="12.75">
      <c r="A123" s="54"/>
      <c r="B123" s="16" t="s">
        <v>19</v>
      </c>
      <c r="E123" s="81">
        <f>SUM(E119:E122)</f>
        <v>160</v>
      </c>
      <c r="F123" s="81">
        <f>SUM(F119:F122)</f>
        <v>80</v>
      </c>
    </row>
    <row r="126" spans="1:2" ht="12.75">
      <c r="A126" s="55" t="s">
        <v>83</v>
      </c>
      <c r="B126" s="16" t="s">
        <v>175</v>
      </c>
    </row>
    <row r="145" spans="1:2" ht="12.75">
      <c r="A145" s="55" t="s">
        <v>85</v>
      </c>
      <c r="B145" s="16" t="s">
        <v>84</v>
      </c>
    </row>
    <row r="155" spans="1:2" ht="12.75">
      <c r="A155" s="70" t="s">
        <v>87</v>
      </c>
      <c r="B155" s="16" t="s">
        <v>86</v>
      </c>
    </row>
    <row r="157" ht="12.75">
      <c r="B157" s="12" t="s">
        <v>169</v>
      </c>
    </row>
    <row r="159" spans="2:7" ht="12.75">
      <c r="B159" s="50"/>
      <c r="C159" s="50"/>
      <c r="D159" s="50"/>
      <c r="E159" s="50"/>
      <c r="F159" s="50"/>
      <c r="G159" s="50"/>
    </row>
    <row r="160" spans="1:7" ht="12.75">
      <c r="A160" s="55" t="s">
        <v>89</v>
      </c>
      <c r="B160" s="56" t="s">
        <v>88</v>
      </c>
      <c r="C160" s="50"/>
      <c r="D160" s="50"/>
      <c r="E160" s="50"/>
      <c r="F160" s="50"/>
      <c r="G160" s="50"/>
    </row>
    <row r="161" spans="2:7" ht="12.75">
      <c r="B161" s="50"/>
      <c r="C161" s="50"/>
      <c r="D161" s="50"/>
      <c r="E161" s="50"/>
      <c r="F161" s="50"/>
      <c r="G161" s="50"/>
    </row>
    <row r="162" spans="2:7" ht="12.75">
      <c r="B162" s="50"/>
      <c r="C162" s="50"/>
      <c r="D162" s="50"/>
      <c r="E162" s="50"/>
      <c r="F162" s="50"/>
      <c r="G162" s="50"/>
    </row>
    <row r="163" spans="2:7" ht="12.75">
      <c r="B163" s="50"/>
      <c r="C163" s="50"/>
      <c r="D163" s="50"/>
      <c r="E163" s="50"/>
      <c r="F163" s="50"/>
      <c r="G163" s="50"/>
    </row>
    <row r="164" spans="2:7" ht="12.75">
      <c r="B164" s="50"/>
      <c r="C164" s="50"/>
      <c r="D164" s="50"/>
      <c r="E164" s="50"/>
      <c r="F164" s="50"/>
      <c r="G164" s="50"/>
    </row>
    <row r="165" spans="2:7" ht="12.75">
      <c r="B165" s="50"/>
      <c r="C165" s="50"/>
      <c r="D165" s="50"/>
      <c r="E165" s="50"/>
      <c r="F165" s="50"/>
      <c r="G165" s="50"/>
    </row>
    <row r="166" spans="2:7" ht="12.75">
      <c r="B166" s="50"/>
      <c r="C166" s="50"/>
      <c r="D166" s="50"/>
      <c r="E166" s="50"/>
      <c r="F166" s="50"/>
      <c r="G166" s="50"/>
    </row>
    <row r="167" spans="2:7" ht="12.75">
      <c r="B167" s="50"/>
      <c r="C167" s="50"/>
      <c r="D167" s="50"/>
      <c r="E167" s="50"/>
      <c r="F167" s="50"/>
      <c r="G167" s="50"/>
    </row>
    <row r="168" spans="2:7" ht="12.75">
      <c r="B168" s="50"/>
      <c r="C168" s="50"/>
      <c r="D168" s="50"/>
      <c r="E168" s="50"/>
      <c r="F168" s="50"/>
      <c r="G168" s="50"/>
    </row>
    <row r="169" ht="12.75">
      <c r="B169" s="16"/>
    </row>
    <row r="170" spans="1:2" ht="12.75">
      <c r="A170" s="55"/>
      <c r="B170" s="56"/>
    </row>
    <row r="179" spans="1:2" ht="12.75">
      <c r="A179" s="55" t="s">
        <v>90</v>
      </c>
      <c r="B179" s="16" t="s">
        <v>91</v>
      </c>
    </row>
    <row r="190" spans="1:2" ht="12.75">
      <c r="A190" s="70" t="s">
        <v>92</v>
      </c>
      <c r="B190" s="16" t="s">
        <v>5</v>
      </c>
    </row>
    <row r="191" spans="1:9" ht="12.75">
      <c r="A191" s="12"/>
      <c r="G191" s="13"/>
      <c r="I191" s="13"/>
    </row>
    <row r="192" spans="7:9" ht="12.75">
      <c r="G192" s="13" t="s">
        <v>39</v>
      </c>
      <c r="I192" s="13" t="s">
        <v>39</v>
      </c>
    </row>
    <row r="193" spans="7:9" ht="12.75">
      <c r="G193" s="13" t="s">
        <v>31</v>
      </c>
      <c r="I193" s="13" t="s">
        <v>42</v>
      </c>
    </row>
    <row r="194" spans="7:9" ht="12.75">
      <c r="G194" s="13" t="s">
        <v>150</v>
      </c>
      <c r="I194" s="13" t="s">
        <v>150</v>
      </c>
    </row>
    <row r="195" spans="7:9" ht="12.75">
      <c r="G195" s="13" t="s">
        <v>6</v>
      </c>
      <c r="I195" s="13" t="s">
        <v>6</v>
      </c>
    </row>
    <row r="196" ht="12.75">
      <c r="B196" s="12" t="s">
        <v>93</v>
      </c>
    </row>
    <row r="198" spans="2:9" ht="12.75">
      <c r="B198" s="50" t="s">
        <v>94</v>
      </c>
      <c r="C198" s="50"/>
      <c r="D198" s="50"/>
      <c r="E198" s="50"/>
      <c r="F198" s="50"/>
      <c r="G198" s="59"/>
      <c r="H198" s="59"/>
      <c r="I198" s="59"/>
    </row>
    <row r="199" spans="2:9" ht="12.75" customHeight="1" hidden="1">
      <c r="B199" s="50"/>
      <c r="C199" s="50"/>
      <c r="D199" s="50"/>
      <c r="E199" s="50"/>
      <c r="F199" s="50"/>
      <c r="G199" s="59"/>
      <c r="H199" s="59"/>
      <c r="I199" s="59"/>
    </row>
    <row r="200" spans="2:9" ht="12.75">
      <c r="B200" s="58" t="s">
        <v>95</v>
      </c>
      <c r="C200" s="50"/>
      <c r="D200" s="50"/>
      <c r="E200" s="50"/>
      <c r="F200" s="50"/>
      <c r="G200" s="59">
        <v>1218</v>
      </c>
      <c r="H200" s="59"/>
      <c r="I200" s="59">
        <v>1218</v>
      </c>
    </row>
    <row r="201" spans="2:9" ht="12.75">
      <c r="B201" s="50"/>
      <c r="C201" s="50"/>
      <c r="D201" s="50"/>
      <c r="E201" s="50"/>
      <c r="F201" s="50"/>
      <c r="G201" s="73"/>
      <c r="H201" s="59"/>
      <c r="I201" s="73"/>
    </row>
    <row r="202" spans="2:9" ht="13.5" thickBot="1">
      <c r="B202" s="50" t="s">
        <v>13</v>
      </c>
      <c r="C202" s="50"/>
      <c r="D202" s="50"/>
      <c r="E202" s="50"/>
      <c r="F202" s="50"/>
      <c r="G202" s="8">
        <f>SUM(G200:G201)</f>
        <v>1218</v>
      </c>
      <c r="H202" s="59"/>
      <c r="I202" s="8">
        <f>SUM(I200:I201)</f>
        <v>1218</v>
      </c>
    </row>
    <row r="203" ht="13.5" thickTop="1"/>
    <row r="204" spans="2:10" ht="12.75">
      <c r="B204" s="85" t="s">
        <v>171</v>
      </c>
      <c r="C204" s="85"/>
      <c r="D204" s="85"/>
      <c r="E204" s="85"/>
      <c r="F204" s="85"/>
      <c r="G204" s="85"/>
      <c r="H204" s="85"/>
      <c r="I204" s="85"/>
      <c r="J204" s="85"/>
    </row>
    <row r="205" spans="2:10" ht="42" customHeight="1">
      <c r="B205" s="85"/>
      <c r="C205" s="85"/>
      <c r="D205" s="85"/>
      <c r="E205" s="85"/>
      <c r="F205" s="85"/>
      <c r="G205" s="85"/>
      <c r="H205" s="85"/>
      <c r="I205" s="85"/>
      <c r="J205" s="85"/>
    </row>
    <row r="206" spans="1:2" ht="12.75">
      <c r="A206" s="55" t="s">
        <v>96</v>
      </c>
      <c r="B206" s="16" t="s">
        <v>97</v>
      </c>
    </row>
    <row r="212" spans="1:2" ht="12.75">
      <c r="A212" s="70" t="s">
        <v>98</v>
      </c>
      <c r="B212" s="16" t="s">
        <v>99</v>
      </c>
    </row>
    <row r="219" spans="1:2" ht="12.75">
      <c r="A219" s="55" t="s">
        <v>100</v>
      </c>
      <c r="B219" s="16" t="s">
        <v>101</v>
      </c>
    </row>
    <row r="226" spans="1:2" ht="12.75">
      <c r="A226" s="70" t="s">
        <v>102</v>
      </c>
      <c r="B226" s="16" t="s">
        <v>103</v>
      </c>
    </row>
    <row r="227" spans="1:2" ht="12.75">
      <c r="A227" s="55"/>
      <c r="B227" s="16"/>
    </row>
    <row r="228" spans="1:2" ht="12.75">
      <c r="A228" s="55"/>
      <c r="B228" s="12" t="s">
        <v>172</v>
      </c>
    </row>
    <row r="229" spans="1:9" ht="12.75">
      <c r="A229" s="55"/>
      <c r="B229" s="16"/>
      <c r="I229" s="13" t="s">
        <v>48</v>
      </c>
    </row>
    <row r="230" ht="12.75">
      <c r="I230" s="13" t="s">
        <v>150</v>
      </c>
    </row>
    <row r="231" spans="2:9" ht="12.75">
      <c r="B231" s="50"/>
      <c r="C231" s="50"/>
      <c r="E231" s="51"/>
      <c r="F231" s="51"/>
      <c r="G231" s="51" t="s">
        <v>46</v>
      </c>
      <c r="H231" s="51" t="s">
        <v>45</v>
      </c>
      <c r="I231" s="51" t="s">
        <v>19</v>
      </c>
    </row>
    <row r="232" spans="2:9" ht="12.75">
      <c r="B232" s="50"/>
      <c r="C232" s="50"/>
      <c r="E232" s="50"/>
      <c r="F232" s="50"/>
      <c r="G232" s="51" t="s">
        <v>6</v>
      </c>
      <c r="H232" s="51" t="s">
        <v>6</v>
      </c>
      <c r="I232" s="51" t="s">
        <v>6</v>
      </c>
    </row>
    <row r="233" spans="2:9" ht="12.75">
      <c r="B233" s="50"/>
      <c r="C233" s="50"/>
      <c r="E233" s="50"/>
      <c r="F233" s="50"/>
      <c r="G233" s="50"/>
      <c r="H233" s="50"/>
      <c r="I233" s="50"/>
    </row>
    <row r="234" spans="2:6" ht="12.75">
      <c r="B234" s="50" t="s">
        <v>25</v>
      </c>
      <c r="C234" s="50"/>
      <c r="E234" s="59"/>
      <c r="F234" s="59"/>
    </row>
    <row r="235" spans="2:9" ht="12.75">
      <c r="B235" s="50" t="s">
        <v>113</v>
      </c>
      <c r="C235" s="50"/>
      <c r="E235" s="59"/>
      <c r="F235" s="59"/>
      <c r="G235" s="59">
        <v>504</v>
      </c>
      <c r="H235" s="59">
        <v>0</v>
      </c>
      <c r="I235" s="59">
        <f>SUM(G235:H235)</f>
        <v>504</v>
      </c>
    </row>
    <row r="236" spans="2:9" ht="12.75">
      <c r="B236" s="50"/>
      <c r="C236" s="50"/>
      <c r="E236" s="59"/>
      <c r="F236" s="59"/>
      <c r="G236" s="59"/>
      <c r="H236" s="59"/>
      <c r="I236" s="59"/>
    </row>
    <row r="237" spans="2:6" ht="12.75">
      <c r="B237" s="50" t="s">
        <v>28</v>
      </c>
      <c r="C237" s="50"/>
      <c r="E237" s="59"/>
      <c r="F237" s="59"/>
    </row>
    <row r="238" spans="2:9" ht="12.75">
      <c r="B238" s="50" t="s">
        <v>113</v>
      </c>
      <c r="C238" s="50"/>
      <c r="E238" s="59"/>
      <c r="F238" s="59"/>
      <c r="G238" s="59">
        <v>3600</v>
      </c>
      <c r="H238" s="59">
        <v>0</v>
      </c>
      <c r="I238" s="59">
        <f>SUM(G238:H238)</f>
        <v>3600</v>
      </c>
    </row>
    <row r="239" spans="2:9" ht="12.75">
      <c r="B239" s="50"/>
      <c r="C239" s="50"/>
      <c r="E239" s="59"/>
      <c r="F239" s="59"/>
      <c r="G239" s="59"/>
      <c r="H239" s="59"/>
      <c r="I239" s="59"/>
    </row>
    <row r="240" spans="2:9" ht="13.5" thickBot="1">
      <c r="B240" s="50" t="s">
        <v>19</v>
      </c>
      <c r="C240" s="50"/>
      <c r="E240" s="50"/>
      <c r="F240" s="50"/>
      <c r="G240" s="60">
        <f>SUM(G235:G239)</f>
        <v>4104</v>
      </c>
      <c r="H240" s="60">
        <f>SUM(H235:H239)</f>
        <v>0</v>
      </c>
      <c r="I240" s="60">
        <f>SUM(I235:I239)</f>
        <v>4104</v>
      </c>
    </row>
    <row r="241" ht="13.5" thickTop="1"/>
    <row r="243" spans="1:2" ht="12.75">
      <c r="A243" s="55" t="s">
        <v>104</v>
      </c>
      <c r="B243" s="16" t="s">
        <v>105</v>
      </c>
    </row>
    <row r="248" spans="1:9" ht="12.75">
      <c r="A248" s="55" t="s">
        <v>106</v>
      </c>
      <c r="B248" s="16" t="s">
        <v>107</v>
      </c>
      <c r="I248" s="13"/>
    </row>
    <row r="254" spans="1:2" ht="12.75">
      <c r="A254" s="70" t="s">
        <v>117</v>
      </c>
      <c r="B254" s="16" t="s">
        <v>108</v>
      </c>
    </row>
    <row r="255" spans="1:2" ht="12.75">
      <c r="A255" s="55"/>
      <c r="B255" s="16"/>
    </row>
    <row r="256" spans="1:2" ht="12.75">
      <c r="A256" s="55"/>
      <c r="B256" s="12" t="s">
        <v>109</v>
      </c>
    </row>
    <row r="257" ht="12.75">
      <c r="A257" s="55"/>
    </row>
    <row r="258" spans="1:9" ht="12.75">
      <c r="A258" s="55"/>
      <c r="G258" s="13"/>
      <c r="I258" s="13"/>
    </row>
    <row r="259" spans="1:11" ht="12.75">
      <c r="A259" s="55"/>
      <c r="B259" s="16"/>
      <c r="G259" s="61" t="s">
        <v>110</v>
      </c>
      <c r="H259" s="62"/>
      <c r="I259" s="13" t="s">
        <v>63</v>
      </c>
      <c r="J259" s="62"/>
      <c r="K259" s="62"/>
    </row>
    <row r="260" spans="1:11" ht="12.75">
      <c r="A260" s="55"/>
      <c r="B260" s="16"/>
      <c r="G260" s="13" t="s">
        <v>39</v>
      </c>
      <c r="H260" s="62"/>
      <c r="I260" s="13" t="s">
        <v>39</v>
      </c>
      <c r="J260" s="62"/>
      <c r="K260" s="62"/>
    </row>
    <row r="261" spans="1:11" ht="12.75">
      <c r="A261" s="55"/>
      <c r="B261" s="16"/>
      <c r="G261" s="13" t="s">
        <v>31</v>
      </c>
      <c r="H261" s="62"/>
      <c r="I261" s="13" t="s">
        <v>42</v>
      </c>
      <c r="J261" s="62"/>
      <c r="K261" s="62"/>
    </row>
    <row r="262" spans="7:9" ht="12.75">
      <c r="G262" s="13" t="s">
        <v>150</v>
      </c>
      <c r="I262" s="13" t="s">
        <v>150</v>
      </c>
    </row>
    <row r="263" spans="7:9" ht="12.75">
      <c r="G263" s="13"/>
      <c r="I263" s="13"/>
    </row>
    <row r="264" spans="2:9" ht="13.5" thickBot="1">
      <c r="B264" s="12" t="s">
        <v>111</v>
      </c>
      <c r="G264" s="77">
        <f>'IS'!B38</f>
        <v>1749</v>
      </c>
      <c r="H264" s="53"/>
      <c r="I264" s="77">
        <f>'IS'!F38</f>
        <v>1749</v>
      </c>
    </row>
    <row r="265" spans="7:9" ht="13.5" thickTop="1">
      <c r="G265" s="78"/>
      <c r="H265" s="53"/>
      <c r="I265" s="78"/>
    </row>
    <row r="266" spans="2:9" ht="12.75">
      <c r="B266" s="12" t="s">
        <v>125</v>
      </c>
      <c r="G266" s="79"/>
      <c r="H266" s="53"/>
      <c r="I266" s="79"/>
    </row>
    <row r="267" spans="2:9" ht="13.5" thickBot="1">
      <c r="B267" s="12" t="s">
        <v>147</v>
      </c>
      <c r="G267" s="77">
        <v>94000</v>
      </c>
      <c r="H267" s="53"/>
      <c r="I267" s="77">
        <v>94000</v>
      </c>
    </row>
    <row r="268" spans="7:9" ht="13.5" thickTop="1">
      <c r="G268" s="78"/>
      <c r="H268" s="53"/>
      <c r="I268" s="78"/>
    </row>
    <row r="269" spans="2:9" ht="13.5" thickBot="1">
      <c r="B269" s="12" t="s">
        <v>178</v>
      </c>
      <c r="G269" s="80">
        <f>((G264)/G267)*100</f>
        <v>1.8606382978723406</v>
      </c>
      <c r="H269" s="53"/>
      <c r="I269" s="80">
        <f>((I264)/I267)*100</f>
        <v>1.8606382978723406</v>
      </c>
    </row>
    <row r="270" ht="13.5" thickTop="1"/>
    <row r="271" spans="7:9" ht="12.75">
      <c r="G271" s="78"/>
      <c r="H271" s="53"/>
      <c r="I271" s="78"/>
    </row>
    <row r="272" spans="7:9" ht="12.75">
      <c r="G272" s="79"/>
      <c r="H272" s="53"/>
      <c r="I272" s="79"/>
    </row>
    <row r="273" spans="7:9" ht="12.75">
      <c r="G273" s="13"/>
      <c r="I273" s="13"/>
    </row>
    <row r="274" spans="7:9" ht="12.75">
      <c r="G274" s="13"/>
      <c r="I274" s="13"/>
    </row>
    <row r="275" spans="7:9" ht="12.75">
      <c r="G275" s="13"/>
      <c r="I275" s="13"/>
    </row>
    <row r="276" spans="7:9" ht="12.75">
      <c r="G276" s="13"/>
      <c r="I276" s="13"/>
    </row>
    <row r="277" spans="7:9" ht="12.75">
      <c r="G277" s="13"/>
      <c r="I277" s="13"/>
    </row>
    <row r="278" spans="7:9" ht="12.75">
      <c r="G278" s="13"/>
      <c r="I278" s="13"/>
    </row>
    <row r="279" spans="7:9" ht="12.75">
      <c r="G279" s="79"/>
      <c r="H279" s="53"/>
      <c r="I279" s="79"/>
    </row>
    <row r="280" spans="7:9" ht="12.75">
      <c r="G280" s="79"/>
      <c r="H280" s="53"/>
      <c r="I280" s="79"/>
    </row>
    <row r="281" spans="7:9" ht="12.75">
      <c r="G281" s="13"/>
      <c r="I281" s="13"/>
    </row>
    <row r="282" spans="7:9" ht="12.75">
      <c r="G282" s="13"/>
      <c r="I282" s="13"/>
    </row>
    <row r="283" spans="7:9" ht="12.75">
      <c r="G283" s="13"/>
      <c r="I283" s="13"/>
    </row>
    <row r="284" spans="7:9" ht="12.75">
      <c r="G284" s="13"/>
      <c r="I284" s="13"/>
    </row>
    <row r="285" spans="7:9" ht="12.75">
      <c r="G285" s="13"/>
      <c r="I285" s="13"/>
    </row>
    <row r="286" spans="7:9" ht="12.75">
      <c r="G286" s="13"/>
      <c r="I286" s="13"/>
    </row>
    <row r="287" spans="7:9" ht="12.75">
      <c r="G287" s="13"/>
      <c r="I287" s="13"/>
    </row>
    <row r="288" spans="7:9" ht="12.75">
      <c r="G288" s="13"/>
      <c r="I288" s="13"/>
    </row>
    <row r="289" spans="7:9" ht="12.75">
      <c r="G289" s="13"/>
      <c r="I289" s="13"/>
    </row>
  </sheetData>
  <mergeCells count="1">
    <mergeCell ref="B204:J205"/>
  </mergeCells>
  <printOptions/>
  <pageMargins left="1" right="1" top="0.5" bottom="0.5" header="0.5" footer="0.5"/>
  <pageSetup horizontalDpi="300" verticalDpi="300" orientation="portrait" paperSize="9" scale="77" r:id="rId2"/>
  <headerFooter alignWithMargins="0">
    <oddFooter>&amp;C&amp;P</oddFooter>
  </headerFooter>
  <rowBreaks count="1" manualBreakCount="1">
    <brk id="2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weesin</cp:lastModifiedBy>
  <cp:lastPrinted>2005-05-09T06:04:59Z</cp:lastPrinted>
  <dcterms:created xsi:type="dcterms:W3CDTF">2001-03-17T05:13:36Z</dcterms:created>
  <dcterms:modified xsi:type="dcterms:W3CDTF">2005-05-11T10:58:03Z</dcterms:modified>
  <cp:category/>
  <cp:version/>
  <cp:contentType/>
  <cp:contentStatus/>
</cp:coreProperties>
</file>